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\Documents\"/>
    </mc:Choice>
  </mc:AlternateContent>
  <bookViews>
    <workbookView xWindow="0" yWindow="0" windowWidth="24000" windowHeight="9435"/>
  </bookViews>
  <sheets>
    <sheet name="Open Ind" sheetId="1" r:id="rId1"/>
    <sheet name="Adv Ind" sheetId="2" r:id="rId2"/>
    <sheet name="Inter Ind" sheetId="3" r:id="rId3"/>
    <sheet name="Nov Ind" sheetId="4" r:id="rId4"/>
    <sheet name="PreNov Ind" sheetId="5" r:id="rId5"/>
    <sheet name="Prel Ind" sheetId="6" r:id="rId6"/>
    <sheet name="Open PDD" sheetId="7" r:id="rId7"/>
    <sheet name="Inter PDD" sheetId="13" r:id="rId8"/>
    <sheet name="Walk PDD" sheetId="9" r:id="rId9"/>
    <sheet name="Barrell Ind" sheetId="11" r:id="rId10"/>
    <sheet name="PDD Barrel" sheetId="10" r:id="rId11"/>
    <sheet name="Barrel Sq" sheetId="12" r:id="rId12"/>
    <sheet name="Open Sq" sheetId="14" r:id="rId13"/>
    <sheet name="Adv Sq" sheetId="15" r:id="rId14"/>
    <sheet name="Inter Sq" sheetId="16" r:id="rId15"/>
    <sheet name="Nov Sq" sheetId="17" r:id="rId16"/>
    <sheet name="Pre-Nov Sq" sheetId="18" r:id="rId17"/>
    <sheet name="Prel Sq" sheetId="19" r:id="rId18"/>
  </sheets>
  <definedNames>
    <definedName name="_xlnm.Print_Area" localSheetId="1">'Adv Ind'!$GH$7:$GK$13</definedName>
    <definedName name="_xlnm.Print_Area" localSheetId="13">'Adv Sq'!$CL$8:$CQ$40</definedName>
    <definedName name="_xlnm.Print_Area" localSheetId="11">'Barrel Sq'!$X$7:$AC$39</definedName>
    <definedName name="_xlnm.Print_Area" localSheetId="9">'Barrell Ind'!$T$7:$Y$38</definedName>
    <definedName name="_xlnm.Print_Area" localSheetId="2">'Inter Ind'!$BZ$8:$CE$13</definedName>
    <definedName name="_xlnm.Print_Area" localSheetId="7">'Inter PDD'!$Z$8:$AE$40</definedName>
    <definedName name="_xlnm.Print_Area" localSheetId="14">'Inter Sq'!$BZ$8:$CE$40</definedName>
    <definedName name="_xlnm.Print_Area" localSheetId="3">'Nov Ind'!$CA$7:$CF$14</definedName>
    <definedName name="_xlnm.Print_Area" localSheetId="15">'Nov Sq'!$BZ$8:$CE$40</definedName>
    <definedName name="_xlnm.Print_Area" localSheetId="0">'Open Ind'!$ET$1:$EY$24</definedName>
    <definedName name="_xlnm.Print_Area" localSheetId="6">'Open PDD'!$AL$8:$AQ$40</definedName>
    <definedName name="_xlnm.Print_Area" localSheetId="12">'Open Sq'!$CL$8:$CQ$40</definedName>
    <definedName name="_xlnm.Print_Area" localSheetId="10">'PDD Barrel'!$T$7:$Y$39</definedName>
    <definedName name="_xlnm.Print_Area" localSheetId="5">'Prel Ind'!$CD$8:$CI$40</definedName>
    <definedName name="_xlnm.Print_Area" localSheetId="17">'Prel Sq'!$CD$8:$CI$40</definedName>
    <definedName name="_xlnm.Print_Area" localSheetId="4">'PreNov Ind'!$CD$8:$CI$40</definedName>
    <definedName name="_xlnm.Print_Area" localSheetId="16">'Pre-Nov Sq'!$CD$8:$CI$40</definedName>
    <definedName name="_xlnm.Print_Area" localSheetId="8">'Walk PDD'!$Z$8:$AE$40</definedName>
    <definedName name="_xlnm.Print_Titles" localSheetId="1">'Adv Ind'!$A:$E,'Adv Ind'!$1:$7</definedName>
    <definedName name="_xlnm.Print_Titles" localSheetId="13">'Adv Sq'!$A:$E,'Adv Sq'!$1:$7</definedName>
    <definedName name="_xlnm.Print_Titles" localSheetId="11">'Barrel Sq'!$A:$C,'Barrel Sq'!$1:$6</definedName>
    <definedName name="_xlnm.Print_Titles" localSheetId="9">'Barrell Ind'!$A:$C,'Barrell Ind'!$1:$6</definedName>
    <definedName name="_xlnm.Print_Titles" localSheetId="2">'Inter Ind'!$A:$E,'Inter Ind'!$1:$7</definedName>
    <definedName name="_xlnm.Print_Titles" localSheetId="7">'Inter PDD'!$A:$E,'Inter PDD'!$1:$7</definedName>
    <definedName name="_xlnm.Print_Titles" localSheetId="14">'Inter Sq'!$A:$E,'Inter Sq'!$1:$7</definedName>
    <definedName name="_xlnm.Print_Titles" localSheetId="3">'Nov Ind'!$A:$E,'Nov Ind'!$1:$7</definedName>
    <definedName name="_xlnm.Print_Titles" localSheetId="15">'Nov Sq'!$A:$E,'Nov Sq'!$1:$7</definedName>
    <definedName name="_xlnm.Print_Titles" localSheetId="0">'Open Ind'!$A:$E,'Open Ind'!$1:$7</definedName>
    <definedName name="_xlnm.Print_Titles" localSheetId="6">'Open PDD'!$A:$E,'Open PDD'!$1:$7</definedName>
    <definedName name="_xlnm.Print_Titles" localSheetId="12">'Open Sq'!$A:$E,'Open Sq'!$1:$7</definedName>
    <definedName name="_xlnm.Print_Titles" localSheetId="10">'PDD Barrel'!$A:$C,'PDD Barrel'!$1:$6</definedName>
    <definedName name="_xlnm.Print_Titles" localSheetId="5">'Prel Ind'!$A:$E,'Prel Ind'!$1:$7</definedName>
    <definedName name="_xlnm.Print_Titles" localSheetId="17">'Prel Sq'!$A:$E,'Prel Sq'!$1:$7</definedName>
    <definedName name="_xlnm.Print_Titles" localSheetId="4">'PreNov Ind'!$A:$E,'PreNov Ind'!$1:$7</definedName>
    <definedName name="_xlnm.Print_Titles" localSheetId="16">'Pre-Nov Sq'!$A:$E,'Pre-Nov Sq'!$1:$7</definedName>
    <definedName name="_xlnm.Print_Titles" localSheetId="8">'Walk PDD'!$A:$E,'Walk PDD'!$1:$7</definedName>
  </definedNames>
  <calcPr calcId="152511"/>
</workbook>
</file>

<file path=xl/calcChain.xml><?xml version="1.0" encoding="utf-8"?>
<calcChain xmlns="http://schemas.openxmlformats.org/spreadsheetml/2006/main">
  <c r="CA14" i="19" l="1"/>
  <c r="BH14" i="19"/>
  <c r="AO14" i="19"/>
  <c r="V14" i="19"/>
  <c r="BS13" i="19"/>
  <c r="AZ13" i="19"/>
  <c r="AG13" i="19"/>
  <c r="N13" i="19"/>
  <c r="BS12" i="19"/>
  <c r="AZ12" i="19"/>
  <c r="AG12" i="19"/>
  <c r="N12" i="19"/>
  <c r="BS11" i="19"/>
  <c r="AZ11" i="19"/>
  <c r="AG11" i="19"/>
  <c r="N11" i="19"/>
  <c r="BS10" i="19"/>
  <c r="AZ10" i="19"/>
  <c r="AG10" i="19"/>
  <c r="N10" i="19"/>
  <c r="BS9" i="19"/>
  <c r="AZ9" i="19"/>
  <c r="AG9" i="19"/>
  <c r="N9" i="19"/>
  <c r="BS8" i="19"/>
  <c r="BS14" i="19" s="1"/>
  <c r="BT14" i="19" s="1"/>
  <c r="BV14" i="19" s="1"/>
  <c r="CB14" i="19" s="1"/>
  <c r="CG14" i="19" s="1"/>
  <c r="AZ8" i="19"/>
  <c r="AZ14" i="19" s="1"/>
  <c r="BA14" i="19" s="1"/>
  <c r="BC14" i="19" s="1"/>
  <c r="BI14" i="19" s="1"/>
  <c r="CF14" i="19" s="1"/>
  <c r="AG8" i="19"/>
  <c r="AG14" i="19" s="1"/>
  <c r="AH14" i="19" s="1"/>
  <c r="AJ14" i="19" s="1"/>
  <c r="AP14" i="19" s="1"/>
  <c r="CE14" i="19" s="1"/>
  <c r="N8" i="19"/>
  <c r="N14" i="19" s="1"/>
  <c r="O14" i="19" s="1"/>
  <c r="Q14" i="19" s="1"/>
  <c r="W14" i="19" s="1"/>
  <c r="CD14" i="19" s="1"/>
  <c r="CI2" i="19"/>
  <c r="CI1" i="19"/>
  <c r="BM1" i="19"/>
  <c r="AT1" i="19"/>
  <c r="AA1" i="19"/>
  <c r="H1" i="19"/>
  <c r="CA14" i="18"/>
  <c r="BH14" i="18"/>
  <c r="AO14" i="18"/>
  <c r="V14" i="18"/>
  <c r="BS13" i="18"/>
  <c r="AZ13" i="18"/>
  <c r="AG13" i="18"/>
  <c r="N13" i="18"/>
  <c r="BS12" i="18"/>
  <c r="AZ12" i="18"/>
  <c r="AG12" i="18"/>
  <c r="N12" i="18"/>
  <c r="BS11" i="18"/>
  <c r="AZ11" i="18"/>
  <c r="AG11" i="18"/>
  <c r="N11" i="18"/>
  <c r="BS10" i="18"/>
  <c r="AZ10" i="18"/>
  <c r="AG10" i="18"/>
  <c r="N10" i="18"/>
  <c r="BS9" i="18"/>
  <c r="AZ9" i="18"/>
  <c r="AG9" i="18"/>
  <c r="N9" i="18"/>
  <c r="BS8" i="18"/>
  <c r="BS14" i="18" s="1"/>
  <c r="BT14" i="18" s="1"/>
  <c r="BV14" i="18" s="1"/>
  <c r="CB14" i="18" s="1"/>
  <c r="CG14" i="18" s="1"/>
  <c r="AZ8" i="18"/>
  <c r="AZ14" i="18" s="1"/>
  <c r="BA14" i="18" s="1"/>
  <c r="BC14" i="18" s="1"/>
  <c r="BI14" i="18" s="1"/>
  <c r="CF14" i="18" s="1"/>
  <c r="AG8" i="18"/>
  <c r="AG14" i="18" s="1"/>
  <c r="AH14" i="18" s="1"/>
  <c r="AJ14" i="18" s="1"/>
  <c r="AP14" i="18" s="1"/>
  <c r="CE14" i="18" s="1"/>
  <c r="N8" i="18"/>
  <c r="N14" i="18" s="1"/>
  <c r="O14" i="18" s="1"/>
  <c r="Q14" i="18" s="1"/>
  <c r="W14" i="18" s="1"/>
  <c r="CD14" i="18" s="1"/>
  <c r="CI2" i="18"/>
  <c r="CI1" i="18"/>
  <c r="BM1" i="18"/>
  <c r="AT1" i="18"/>
  <c r="AA1" i="18"/>
  <c r="H1" i="18"/>
  <c r="BW14" i="17"/>
  <c r="BE14" i="17"/>
  <c r="AM14" i="17"/>
  <c r="U14" i="17"/>
  <c r="BO13" i="17"/>
  <c r="AW13" i="17"/>
  <c r="AE13" i="17"/>
  <c r="M13" i="17"/>
  <c r="BO12" i="17"/>
  <c r="AW12" i="17"/>
  <c r="AE12" i="17"/>
  <c r="M12" i="17"/>
  <c r="BO11" i="17"/>
  <c r="AW11" i="17"/>
  <c r="AE11" i="17"/>
  <c r="M11" i="17"/>
  <c r="BO10" i="17"/>
  <c r="AW10" i="17"/>
  <c r="AE10" i="17"/>
  <c r="M10" i="17"/>
  <c r="BO9" i="17"/>
  <c r="AW9" i="17"/>
  <c r="AE9" i="17"/>
  <c r="M9" i="17"/>
  <c r="BO8" i="17"/>
  <c r="BO14" i="17" s="1"/>
  <c r="BP14" i="17" s="1"/>
  <c r="BR14" i="17" s="1"/>
  <c r="BX14" i="17" s="1"/>
  <c r="CC14" i="17" s="1"/>
  <c r="AW8" i="17"/>
  <c r="AW14" i="17" s="1"/>
  <c r="AX14" i="17" s="1"/>
  <c r="AZ14" i="17" s="1"/>
  <c r="BF14" i="17" s="1"/>
  <c r="CB14" i="17" s="1"/>
  <c r="AE8" i="17"/>
  <c r="AE14" i="17" s="1"/>
  <c r="AF14" i="17" s="1"/>
  <c r="AH14" i="17" s="1"/>
  <c r="AN14" i="17" s="1"/>
  <c r="CA14" i="17" s="1"/>
  <c r="M8" i="17"/>
  <c r="M14" i="17" s="1"/>
  <c r="N14" i="17" s="1"/>
  <c r="P14" i="17" s="1"/>
  <c r="V14" i="17" s="1"/>
  <c r="BZ14" i="17" s="1"/>
  <c r="CD14" i="17" s="1"/>
  <c r="CE2" i="17"/>
  <c r="CE1" i="17"/>
  <c r="BJ1" i="17"/>
  <c r="AR1" i="17"/>
  <c r="Z1" i="17"/>
  <c r="H1" i="17"/>
  <c r="BW14" i="16"/>
  <c r="BE14" i="16"/>
  <c r="AM14" i="16"/>
  <c r="U14" i="16"/>
  <c r="BO13" i="16"/>
  <c r="AW13" i="16"/>
  <c r="AE13" i="16"/>
  <c r="M13" i="16"/>
  <c r="BO12" i="16"/>
  <c r="AW12" i="16"/>
  <c r="AE12" i="16"/>
  <c r="M12" i="16"/>
  <c r="BO11" i="16"/>
  <c r="AW11" i="16"/>
  <c r="AE11" i="16"/>
  <c r="M11" i="16"/>
  <c r="BO10" i="16"/>
  <c r="AW10" i="16"/>
  <c r="AE10" i="16"/>
  <c r="M10" i="16"/>
  <c r="BO9" i="16"/>
  <c r="AW9" i="16"/>
  <c r="AE9" i="16"/>
  <c r="M9" i="16"/>
  <c r="BO8" i="16"/>
  <c r="BO14" i="16" s="1"/>
  <c r="BP14" i="16" s="1"/>
  <c r="BR14" i="16" s="1"/>
  <c r="BX14" i="16" s="1"/>
  <c r="CC14" i="16" s="1"/>
  <c r="AW8" i="16"/>
  <c r="AW14" i="16" s="1"/>
  <c r="AX14" i="16" s="1"/>
  <c r="AZ14" i="16" s="1"/>
  <c r="BF14" i="16" s="1"/>
  <c r="CB14" i="16" s="1"/>
  <c r="AE8" i="16"/>
  <c r="AE14" i="16" s="1"/>
  <c r="AF14" i="16" s="1"/>
  <c r="AH14" i="16" s="1"/>
  <c r="AN14" i="16" s="1"/>
  <c r="CA14" i="16" s="1"/>
  <c r="M8" i="16"/>
  <c r="M14" i="16" s="1"/>
  <c r="N14" i="16" s="1"/>
  <c r="P14" i="16" s="1"/>
  <c r="V14" i="16" s="1"/>
  <c r="BZ14" i="16" s="1"/>
  <c r="CE2" i="16"/>
  <c r="CE1" i="16"/>
  <c r="BJ1" i="16"/>
  <c r="AR1" i="16"/>
  <c r="Z1" i="16"/>
  <c r="H1" i="16"/>
  <c r="CF14" i="15"/>
  <c r="CI14" i="15" s="1"/>
  <c r="BK14" i="15"/>
  <c r="BN14" i="15" s="1"/>
  <c r="AS14" i="15"/>
  <c r="AP14" i="15"/>
  <c r="U14" i="15"/>
  <c r="X14" i="15" s="1"/>
  <c r="BY13" i="15"/>
  <c r="BD13" i="15"/>
  <c r="AI13" i="15"/>
  <c r="N13" i="15"/>
  <c r="BY12" i="15"/>
  <c r="BD12" i="15"/>
  <c r="AI12" i="15"/>
  <c r="N12" i="15"/>
  <c r="BY11" i="15"/>
  <c r="BD11" i="15"/>
  <c r="AI11" i="15"/>
  <c r="N11" i="15"/>
  <c r="BY10" i="15"/>
  <c r="BD10" i="15"/>
  <c r="AI10" i="15"/>
  <c r="N10" i="15"/>
  <c r="BY9" i="15"/>
  <c r="BD9" i="15"/>
  <c r="AI9" i="15"/>
  <c r="N9" i="15"/>
  <c r="BY8" i="15"/>
  <c r="BY14" i="15" s="1"/>
  <c r="BZ14" i="15" s="1"/>
  <c r="CB14" i="15" s="1"/>
  <c r="BD8" i="15"/>
  <c r="BD14" i="15" s="1"/>
  <c r="BE14" i="15" s="1"/>
  <c r="BG14" i="15" s="1"/>
  <c r="AI8" i="15"/>
  <c r="AI14" i="15" s="1"/>
  <c r="AJ14" i="15" s="1"/>
  <c r="AL14" i="15" s="1"/>
  <c r="AT14" i="15" s="1"/>
  <c r="CM14" i="15" s="1"/>
  <c r="N8" i="15"/>
  <c r="N14" i="15" s="1"/>
  <c r="O14" i="15" s="1"/>
  <c r="Q14" i="15" s="1"/>
  <c r="Y14" i="15" s="1"/>
  <c r="CL14" i="15" s="1"/>
  <c r="CQ2" i="15"/>
  <c r="CQ1" i="15"/>
  <c r="BS1" i="15"/>
  <c r="AX1" i="15"/>
  <c r="AC1" i="15"/>
  <c r="H1" i="15"/>
  <c r="CF14" i="14"/>
  <c r="CI14" i="14" s="1"/>
  <c r="BK14" i="14"/>
  <c r="BN14" i="14" s="1"/>
  <c r="AP14" i="14"/>
  <c r="AS14" i="14" s="1"/>
  <c r="U14" i="14"/>
  <c r="X14" i="14" s="1"/>
  <c r="BY13" i="14"/>
  <c r="BD13" i="14"/>
  <c r="AI13" i="14"/>
  <c r="N13" i="14"/>
  <c r="BY12" i="14"/>
  <c r="BD12" i="14"/>
  <c r="AI12" i="14"/>
  <c r="N12" i="14"/>
  <c r="BY11" i="14"/>
  <c r="BD11" i="14"/>
  <c r="AI11" i="14"/>
  <c r="N11" i="14"/>
  <c r="BY10" i="14"/>
  <c r="BD10" i="14"/>
  <c r="AI10" i="14"/>
  <c r="N10" i="14"/>
  <c r="BY9" i="14"/>
  <c r="BD9" i="14"/>
  <c r="AI9" i="14"/>
  <c r="N9" i="14"/>
  <c r="BY8" i="14"/>
  <c r="BY14" i="14" s="1"/>
  <c r="BZ14" i="14" s="1"/>
  <c r="CB14" i="14" s="1"/>
  <c r="BD8" i="14"/>
  <c r="BD14" i="14" s="1"/>
  <c r="BE14" i="14" s="1"/>
  <c r="BG14" i="14" s="1"/>
  <c r="BO14" i="14" s="1"/>
  <c r="CN14" i="14" s="1"/>
  <c r="AI8" i="14"/>
  <c r="AI14" i="14" s="1"/>
  <c r="AJ14" i="14" s="1"/>
  <c r="AL14" i="14" s="1"/>
  <c r="AT14" i="14" s="1"/>
  <c r="CM14" i="14" s="1"/>
  <c r="N8" i="14"/>
  <c r="N14" i="14" s="1"/>
  <c r="O14" i="14" s="1"/>
  <c r="Q14" i="14" s="1"/>
  <c r="Y14" i="14" s="1"/>
  <c r="CL14" i="14" s="1"/>
  <c r="CQ2" i="14"/>
  <c r="CQ1" i="14"/>
  <c r="BS1" i="14"/>
  <c r="AX1" i="14"/>
  <c r="AC1" i="14"/>
  <c r="H1" i="14"/>
  <c r="X9" i="13"/>
  <c r="AC9" i="13" s="1"/>
  <c r="S9" i="13"/>
  <c r="AB9" i="13" s="1"/>
  <c r="N9" i="13"/>
  <c r="AA9" i="13" s="1"/>
  <c r="I9" i="13"/>
  <c r="Z9" i="13" s="1"/>
  <c r="AE2" i="13"/>
  <c r="AE1" i="13"/>
  <c r="X1" i="13"/>
  <c r="S1" i="13"/>
  <c r="N1" i="13"/>
  <c r="I1" i="13"/>
  <c r="V13" i="12"/>
  <c r="AA13" i="12" s="1"/>
  <c r="Q13" i="12"/>
  <c r="Z13" i="12" s="1"/>
  <c r="L13" i="12"/>
  <c r="Y13" i="12" s="1"/>
  <c r="G13" i="12"/>
  <c r="X13" i="12" s="1"/>
  <c r="AC2" i="12"/>
  <c r="AC1" i="12"/>
  <c r="R7" i="11"/>
  <c r="W7" i="11" s="1"/>
  <c r="N7" i="11"/>
  <c r="V7" i="11" s="1"/>
  <c r="J7" i="11"/>
  <c r="U7" i="11" s="1"/>
  <c r="F7" i="11"/>
  <c r="T7" i="11" s="1"/>
  <c r="Y2" i="11"/>
  <c r="Y1" i="11"/>
  <c r="R8" i="10"/>
  <c r="W8" i="10" s="1"/>
  <c r="N8" i="10"/>
  <c r="V8" i="10" s="1"/>
  <c r="J8" i="10"/>
  <c r="U8" i="10" s="1"/>
  <c r="F8" i="10"/>
  <c r="T8" i="10" s="1"/>
  <c r="Y2" i="10"/>
  <c r="Y1" i="10"/>
  <c r="X9" i="9"/>
  <c r="AC9" i="9" s="1"/>
  <c r="S9" i="9"/>
  <c r="AB9" i="9" s="1"/>
  <c r="N9" i="9"/>
  <c r="AA9" i="9" s="1"/>
  <c r="I9" i="9"/>
  <c r="Z9" i="9" s="1"/>
  <c r="AE2" i="9"/>
  <c r="AE1" i="9"/>
  <c r="X1" i="9"/>
  <c r="S1" i="9"/>
  <c r="N1" i="9"/>
  <c r="I1" i="9"/>
  <c r="AF9" i="7"/>
  <c r="AI9" i="7" s="1"/>
  <c r="AJ9" i="7" s="1"/>
  <c r="AO9" i="7" s="1"/>
  <c r="X9" i="7"/>
  <c r="AA9" i="7" s="1"/>
  <c r="AB9" i="7" s="1"/>
  <c r="AN9" i="7" s="1"/>
  <c r="P9" i="7"/>
  <c r="S9" i="7" s="1"/>
  <c r="T9" i="7" s="1"/>
  <c r="AM9" i="7" s="1"/>
  <c r="H9" i="7"/>
  <c r="K9" i="7" s="1"/>
  <c r="L9" i="7" s="1"/>
  <c r="AL9" i="7" s="1"/>
  <c r="AQ2" i="7"/>
  <c r="AQ1" i="7"/>
  <c r="AF1" i="7"/>
  <c r="X1" i="7"/>
  <c r="P1" i="7"/>
  <c r="H1" i="7"/>
  <c r="CA8" i="6"/>
  <c r="BS8" i="6"/>
  <c r="BT8" i="6" s="1"/>
  <c r="BV8" i="6" s="1"/>
  <c r="CB8" i="6" s="1"/>
  <c r="CG8" i="6" s="1"/>
  <c r="BH8" i="6"/>
  <c r="AZ8" i="6"/>
  <c r="BA8" i="6" s="1"/>
  <c r="BC8" i="6" s="1"/>
  <c r="BI8" i="6" s="1"/>
  <c r="CF8" i="6" s="1"/>
  <c r="AO8" i="6"/>
  <c r="AG8" i="6"/>
  <c r="AH8" i="6" s="1"/>
  <c r="AJ8" i="6" s="1"/>
  <c r="AP8" i="6" s="1"/>
  <c r="CE8" i="6" s="1"/>
  <c r="V8" i="6"/>
  <c r="N8" i="6"/>
  <c r="O8" i="6" s="1"/>
  <c r="Q8" i="6" s="1"/>
  <c r="W8" i="6" s="1"/>
  <c r="CD8" i="6" s="1"/>
  <c r="CI2" i="6"/>
  <c r="CI1" i="6"/>
  <c r="BM1" i="6"/>
  <c r="AT1" i="6"/>
  <c r="AA1" i="6"/>
  <c r="H1" i="6"/>
  <c r="CA8" i="5"/>
  <c r="BT8" i="5"/>
  <c r="BV8" i="5" s="1"/>
  <c r="CB8" i="5" s="1"/>
  <c r="CG8" i="5" s="1"/>
  <c r="BS8" i="5"/>
  <c r="BH8" i="5"/>
  <c r="AZ8" i="5"/>
  <c r="BA8" i="5" s="1"/>
  <c r="BC8" i="5" s="1"/>
  <c r="BI8" i="5" s="1"/>
  <c r="CF8" i="5" s="1"/>
  <c r="AO8" i="5"/>
  <c r="AG8" i="5"/>
  <c r="AH8" i="5" s="1"/>
  <c r="AJ8" i="5" s="1"/>
  <c r="V8" i="5"/>
  <c r="N8" i="5"/>
  <c r="O8" i="5" s="1"/>
  <c r="Q8" i="5" s="1"/>
  <c r="W8" i="5" s="1"/>
  <c r="CD8" i="5" s="1"/>
  <c r="CI2" i="5"/>
  <c r="CI1" i="5"/>
  <c r="BM1" i="5"/>
  <c r="AT1" i="5"/>
  <c r="AA1" i="5"/>
  <c r="H1" i="5"/>
  <c r="BW8" i="4"/>
  <c r="BO8" i="4"/>
  <c r="BP8" i="4" s="1"/>
  <c r="BR8" i="4" s="1"/>
  <c r="BX8" i="4" s="1"/>
  <c r="CD8" i="4" s="1"/>
  <c r="BE8" i="4"/>
  <c r="AW8" i="4"/>
  <c r="AX8" i="4" s="1"/>
  <c r="AZ8" i="4" s="1"/>
  <c r="BF8" i="4" s="1"/>
  <c r="CC8" i="4" s="1"/>
  <c r="AM8" i="4"/>
  <c r="AE8" i="4"/>
  <c r="AF8" i="4" s="1"/>
  <c r="AH8" i="4" s="1"/>
  <c r="AN8" i="4" s="1"/>
  <c r="CB8" i="4" s="1"/>
  <c r="U8" i="4"/>
  <c r="M8" i="4"/>
  <c r="N8" i="4" s="1"/>
  <c r="P8" i="4" s="1"/>
  <c r="V8" i="4" s="1"/>
  <c r="CA8" i="4" s="1"/>
  <c r="CF2" i="4"/>
  <c r="CF1" i="4"/>
  <c r="BJ1" i="4"/>
  <c r="AR1" i="4"/>
  <c r="Z1" i="4"/>
  <c r="H1" i="4"/>
  <c r="BW8" i="3"/>
  <c r="BO8" i="3"/>
  <c r="BP8" i="3" s="1"/>
  <c r="BR8" i="3" s="1"/>
  <c r="BX8" i="3" s="1"/>
  <c r="CC8" i="3" s="1"/>
  <c r="BE8" i="3"/>
  <c r="AW8" i="3"/>
  <c r="AX8" i="3" s="1"/>
  <c r="AZ8" i="3" s="1"/>
  <c r="BF8" i="3" s="1"/>
  <c r="CB8" i="3" s="1"/>
  <c r="AM8" i="3"/>
  <c r="AE8" i="3"/>
  <c r="AF8" i="3" s="1"/>
  <c r="AH8" i="3" s="1"/>
  <c r="AN8" i="3" s="1"/>
  <c r="CA8" i="3" s="1"/>
  <c r="U8" i="3"/>
  <c r="M8" i="3"/>
  <c r="N8" i="3" s="1"/>
  <c r="P8" i="3" s="1"/>
  <c r="CE2" i="3"/>
  <c r="CE1" i="3"/>
  <c r="BJ1" i="3"/>
  <c r="AR1" i="3"/>
  <c r="Z1" i="3"/>
  <c r="H1" i="3"/>
  <c r="FW8" i="2"/>
  <c r="FT8" i="2"/>
  <c r="FM8" i="2"/>
  <c r="FN8" i="2" s="1"/>
  <c r="FP8" i="2" s="1"/>
  <c r="FX8" i="2" s="1"/>
  <c r="GC8" i="2" s="1"/>
  <c r="EY8" i="2"/>
  <c r="FB8" i="2" s="1"/>
  <c r="ER8" i="2"/>
  <c r="ES8" i="2" s="1"/>
  <c r="EU8" i="2" s="1"/>
  <c r="EG8" i="2"/>
  <c r="ED8" i="2"/>
  <c r="DW8" i="2"/>
  <c r="DX8" i="2" s="1"/>
  <c r="DZ8" i="2" s="1"/>
  <c r="EH8" i="2" s="1"/>
  <c r="GA8" i="2" s="1"/>
  <c r="DI8" i="2"/>
  <c r="DL8" i="2" s="1"/>
  <c r="DB8" i="2"/>
  <c r="DC8" i="2" s="1"/>
  <c r="DE8" i="2" s="1"/>
  <c r="CI8" i="2"/>
  <c r="CF8" i="2"/>
  <c r="BY8" i="2"/>
  <c r="BZ8" i="2" s="1"/>
  <c r="CB8" i="2" s="1"/>
  <c r="BK8" i="2"/>
  <c r="BN8" i="2" s="1"/>
  <c r="BD8" i="2"/>
  <c r="BE8" i="2" s="1"/>
  <c r="BG8" i="2" s="1"/>
  <c r="BO8" i="2" s="1"/>
  <c r="CN8" i="2" s="1"/>
  <c r="AS8" i="2"/>
  <c r="AP8" i="2"/>
  <c r="AI8" i="2"/>
  <c r="AJ8" i="2" s="1"/>
  <c r="AL8" i="2" s="1"/>
  <c r="U8" i="2"/>
  <c r="X8" i="2" s="1"/>
  <c r="N8" i="2"/>
  <c r="O8" i="2" s="1"/>
  <c r="Q8" i="2" s="1"/>
  <c r="GK2" i="2"/>
  <c r="GE2" i="2"/>
  <c r="CQ2" i="2"/>
  <c r="GK1" i="2"/>
  <c r="GE1" i="2"/>
  <c r="FG1" i="2"/>
  <c r="EL1" i="2"/>
  <c r="DQ1" i="2"/>
  <c r="CV1" i="2"/>
  <c r="CQ1" i="2"/>
  <c r="BS1" i="2"/>
  <c r="AX1" i="2"/>
  <c r="AC1" i="2"/>
  <c r="H1" i="2"/>
  <c r="EN8" i="1"/>
  <c r="EQ8" i="1" s="1"/>
  <c r="FR8" i="1" s="1"/>
  <c r="EG8" i="1"/>
  <c r="EB8" i="1"/>
  <c r="EC8" i="1" s="1"/>
  <c r="EI8" i="1" s="1"/>
  <c r="EJ8" i="1" s="1"/>
  <c r="FK8" i="1" s="1"/>
  <c r="DS8" i="1"/>
  <c r="DU8" i="1" s="1"/>
  <c r="DR8" i="1"/>
  <c r="DD8" i="1"/>
  <c r="DG8" i="1" s="1"/>
  <c r="FQ8" i="1" s="1"/>
  <c r="CW8" i="1"/>
  <c r="CS8" i="1"/>
  <c r="CY8" i="1" s="1"/>
  <c r="CZ8" i="1" s="1"/>
  <c r="FJ8" i="1" s="1"/>
  <c r="CR8" i="1"/>
  <c r="CH8" i="1"/>
  <c r="CI8" i="1" s="1"/>
  <c r="CK8" i="1" s="1"/>
  <c r="BT8" i="1"/>
  <c r="BW8" i="1" s="1"/>
  <c r="FP8" i="1" s="1"/>
  <c r="BM8" i="1"/>
  <c r="BH8" i="1"/>
  <c r="BI8" i="1" s="1"/>
  <c r="BO8" i="1" s="1"/>
  <c r="BP8" i="1" s="1"/>
  <c r="FI8" i="1" s="1"/>
  <c r="AY8" i="1"/>
  <c r="BA8" i="1" s="1"/>
  <c r="FB8" i="1" s="1"/>
  <c r="AX8" i="1"/>
  <c r="AJ8" i="1"/>
  <c r="AM8" i="1" s="1"/>
  <c r="FO8" i="1" s="1"/>
  <c r="AC8" i="1"/>
  <c r="X8" i="1"/>
  <c r="Y8" i="1" s="1"/>
  <c r="AE8" i="1" s="1"/>
  <c r="AF8" i="1" s="1"/>
  <c r="FH8" i="1" s="1"/>
  <c r="N8" i="1"/>
  <c r="O8" i="1" s="1"/>
  <c r="Q8" i="1" s="1"/>
  <c r="FA8" i="1" s="1"/>
  <c r="FT2" i="1"/>
  <c r="FM2" i="1"/>
  <c r="FF2" i="1"/>
  <c r="EY2" i="1"/>
  <c r="FT1" i="1"/>
  <c r="FM1" i="1"/>
  <c r="FF1" i="1"/>
  <c r="EY1" i="1"/>
  <c r="EN1" i="1"/>
  <c r="DY1" i="1"/>
  <c r="DL1" i="1"/>
  <c r="DD1" i="1"/>
  <c r="CO1" i="1"/>
  <c r="CB1" i="1"/>
  <c r="BT1" i="1"/>
  <c r="BE1" i="1"/>
  <c r="AR1" i="1"/>
  <c r="AJ1" i="1"/>
  <c r="U1" i="1"/>
  <c r="H1" i="1"/>
  <c r="Y8" i="2" l="1"/>
  <c r="CL8" i="2" s="1"/>
  <c r="CE8" i="4"/>
  <c r="CF8" i="4" s="1"/>
  <c r="DM8" i="2"/>
  <c r="FZ8" i="2" s="1"/>
  <c r="FC8" i="2"/>
  <c r="GB8" i="2" s="1"/>
  <c r="CJ14" i="14"/>
  <c r="CO14" i="14" s="1"/>
  <c r="AT8" i="2"/>
  <c r="CM8" i="2" s="1"/>
  <c r="CJ8" i="2"/>
  <c r="CO8" i="2" s="1"/>
  <c r="BO14" i="15"/>
  <c r="CN14" i="15" s="1"/>
  <c r="V8" i="3"/>
  <c r="BZ8" i="3" s="1"/>
  <c r="CD8" i="3" s="1"/>
  <c r="AP8" i="5"/>
  <c r="CE8" i="5" s="1"/>
  <c r="X8" i="10"/>
  <c r="CJ14" i="15"/>
  <c r="CO14" i="15" s="1"/>
  <c r="CH14" i="19"/>
  <c r="CH14" i="18"/>
  <c r="CD14" i="16"/>
  <c r="CP14" i="15"/>
  <c r="CP14" i="14"/>
  <c r="AD9" i="13"/>
  <c r="AB13" i="12"/>
  <c r="X7" i="11"/>
  <c r="Y7" i="11" s="1"/>
  <c r="AD9" i="9"/>
  <c r="AP9" i="7"/>
  <c r="CH8" i="6"/>
  <c r="CI8" i="6" s="1"/>
  <c r="CH8" i="5"/>
  <c r="CI8" i="5" s="1"/>
  <c r="CE8" i="3"/>
  <c r="ER8" i="1"/>
  <c r="EW8" i="1" s="1"/>
  <c r="FD8" i="1"/>
  <c r="FS8" i="1"/>
  <c r="FT8" i="1" s="1"/>
  <c r="FL8" i="1"/>
  <c r="FM8" i="1" s="1"/>
  <c r="FC8" i="1"/>
  <c r="DH8" i="1"/>
  <c r="EV8" i="1" s="1"/>
  <c r="AN8" i="1"/>
  <c r="ET8" i="1" s="1"/>
  <c r="BX8" i="1"/>
  <c r="EU8" i="1" s="1"/>
  <c r="GD8" i="2" l="1"/>
  <c r="FE8" i="1"/>
  <c r="FF8" i="1" s="1"/>
  <c r="CP8" i="2"/>
  <c r="EX8" i="1"/>
  <c r="EY8" i="1" s="1"/>
  <c r="GI8" i="2" l="1"/>
  <c r="GE8" i="2"/>
  <c r="GH8" i="2"/>
  <c r="CQ8" i="2"/>
  <c r="GJ8" i="2" l="1"/>
  <c r="GK8" i="2" s="1"/>
</calcChain>
</file>

<file path=xl/sharedStrings.xml><?xml version="1.0" encoding="utf-8"?>
<sst xmlns="http://schemas.openxmlformats.org/spreadsheetml/2006/main" count="2018" uniqueCount="150">
  <si>
    <t>Organising Committee</t>
  </si>
  <si>
    <t>Judge at A:</t>
  </si>
  <si>
    <t>Judge at B:</t>
  </si>
  <si>
    <t>Judge at C:</t>
  </si>
  <si>
    <t>Judge at D:</t>
  </si>
  <si>
    <t>Competition/Championships</t>
  </si>
  <si>
    <t>Open Individual</t>
  </si>
  <si>
    <t xml:space="preserve">Class: </t>
  </si>
  <si>
    <t>COMBINED</t>
  </si>
  <si>
    <t>COMPULSORIES</t>
  </si>
  <si>
    <t>TECHNICAL TEST</t>
  </si>
  <si>
    <t>FREESTYLE</t>
  </si>
  <si>
    <t>TECHNICAL TEST - Elements</t>
  </si>
  <si>
    <t>TECHNICAL TEST - A&amp;P</t>
  </si>
  <si>
    <t>TOTAL</t>
  </si>
  <si>
    <t>Judges' Scores</t>
  </si>
  <si>
    <t>Final</t>
  </si>
  <si>
    <t>Test</t>
  </si>
  <si>
    <t>No.</t>
  </si>
  <si>
    <t>Vaulter</t>
  </si>
  <si>
    <t>Horse</t>
  </si>
  <si>
    <t>Lunger</t>
  </si>
  <si>
    <t>Club</t>
  </si>
  <si>
    <t>V'ltOn</t>
  </si>
  <si>
    <t>Flag</t>
  </si>
  <si>
    <t>Mill</t>
  </si>
  <si>
    <t>S Fwd</t>
  </si>
  <si>
    <t>S Bwd</t>
  </si>
  <si>
    <t>Stand</t>
  </si>
  <si>
    <t>Fl. 1</t>
  </si>
  <si>
    <t>Fl. 2</t>
  </si>
  <si>
    <t>Sub</t>
  </si>
  <si>
    <t>Ex Sc</t>
  </si>
  <si>
    <t>Score</t>
  </si>
  <si>
    <t>Jump f'ce</t>
  </si>
  <si>
    <t>Co-ord</t>
  </si>
  <si>
    <t>Supple</t>
  </si>
  <si>
    <t>Balance</t>
  </si>
  <si>
    <t>Strength</t>
  </si>
  <si>
    <t>Sum</t>
  </si>
  <si>
    <t>Perf</t>
  </si>
  <si>
    <t>Art</t>
  </si>
  <si>
    <t>Diff.</t>
  </si>
  <si>
    <t>Tech</t>
  </si>
  <si>
    <t>SCORE</t>
  </si>
  <si>
    <t>A</t>
  </si>
  <si>
    <t>B</t>
  </si>
  <si>
    <t>C</t>
  </si>
  <si>
    <t>D</t>
  </si>
  <si>
    <t>Place</t>
  </si>
  <si>
    <t>Ranking</t>
  </si>
  <si>
    <t>Tris</t>
  </si>
  <si>
    <t>Bella</t>
  </si>
  <si>
    <t>Ronny</t>
  </si>
  <si>
    <t>NEqC</t>
  </si>
  <si>
    <t>USE THIS SHEET for CLASS 1 (OPEN INDIVIDUAL)</t>
  </si>
  <si>
    <t>Sarah</t>
  </si>
  <si>
    <t>John</t>
  </si>
  <si>
    <t>Advanced Individual</t>
  </si>
  <si>
    <t>Mark</t>
  </si>
  <si>
    <t>ROUND 1</t>
  </si>
  <si>
    <t>ROUND 2</t>
  </si>
  <si>
    <t>Roy</t>
  </si>
  <si>
    <t>Actual</t>
  </si>
  <si>
    <t>Score for Round</t>
  </si>
  <si>
    <t>FINAL</t>
  </si>
  <si>
    <t>Bas S</t>
  </si>
  <si>
    <t>SwOff</t>
  </si>
  <si>
    <t>Tristyn</t>
  </si>
  <si>
    <t>Mr Tao</t>
  </si>
  <si>
    <t>Bronwen</t>
  </si>
  <si>
    <t>USE THIS SHEET for CLASS 2 (ADVANCED INDIVIDUAL)</t>
  </si>
  <si>
    <t>Intermediate Individual</t>
  </si>
  <si>
    <t>Sw fw</t>
  </si>
  <si>
    <t>1/2 Mill</t>
  </si>
  <si>
    <t>Sw bw</t>
  </si>
  <si>
    <t>USE THIS SHEET for CLASS 3 (INTERMEDIATE INDIVIDUAL)</t>
  </si>
  <si>
    <t>Novice Individual</t>
  </si>
  <si>
    <t>USE THIS SHEET for CLASS 4 (NOVICE INDIVIDUAL)</t>
  </si>
  <si>
    <t>Pre-Novice Individual</t>
  </si>
  <si>
    <t>1/2 Fl</t>
  </si>
  <si>
    <t>Plank</t>
  </si>
  <si>
    <t>In Seat</t>
  </si>
  <si>
    <t>Out S</t>
  </si>
  <si>
    <t>Kneel</t>
  </si>
  <si>
    <t>V'ltOf</t>
  </si>
  <si>
    <t>USE THIS SHEET for CLASS 5 (PRE-NOVICE INDIVIDUAL)</t>
  </si>
  <si>
    <t>Preliminary Individual</t>
  </si>
  <si>
    <t>USE THIS SHEET for CLASS 6 (PRELIMINARY INDIVIDUAL)</t>
  </si>
  <si>
    <t>Open Pas de Deux</t>
  </si>
  <si>
    <t>Richard</t>
  </si>
  <si>
    <t>Phar Lap</t>
  </si>
  <si>
    <t>Scobie</t>
  </si>
  <si>
    <t>Hunter V</t>
  </si>
  <si>
    <t>USE THIS SHEET for CLASS 10 (OPEN PAS de DEUX)</t>
  </si>
  <si>
    <t>NB - "Hand-sort" for places!</t>
  </si>
  <si>
    <t>Pas de Deux Walk</t>
  </si>
  <si>
    <t>USE THIS SHEET for CLASS 11 (PAS de DEUX Walk)</t>
  </si>
  <si>
    <t>Pas de Deux Barrel</t>
  </si>
  <si>
    <t>USE THIS SHEET for CLASS 31 (PAS de DEUX BARREL)</t>
  </si>
  <si>
    <t>Barrel Individual</t>
  </si>
  <si>
    <t>USE THIS SHEET for CLASS 30 (BARREL INDIVIDUAL)</t>
  </si>
  <si>
    <t>Barrel Squad</t>
  </si>
  <si>
    <t>ACTUAL SCORES</t>
  </si>
  <si>
    <t>Gen'l</t>
  </si>
  <si>
    <t>Imp.</t>
  </si>
  <si>
    <t>Overall</t>
  </si>
  <si>
    <t>Pru</t>
  </si>
  <si>
    <t>Stu</t>
  </si>
  <si>
    <t>Jo</t>
  </si>
  <si>
    <t>Rod</t>
  </si>
  <si>
    <t>Stan</t>
  </si>
  <si>
    <t>Rick</t>
  </si>
  <si>
    <t>R</t>
  </si>
  <si>
    <t>Ben</t>
  </si>
  <si>
    <t>Your Club</t>
  </si>
  <si>
    <t>USE THIS SHEET for CLASS 32 (BARREL SQUAD)</t>
  </si>
  <si>
    <t>USE THIS SHEET for CLASS ?? (PAS de DEUX Intermediate)</t>
  </si>
  <si>
    <t>Pas de Deux Intermediate</t>
  </si>
  <si>
    <t>Open Squad</t>
  </si>
  <si>
    <t>Div. by</t>
  </si>
  <si>
    <t>Fl'k/1</t>
  </si>
  <si>
    <t>Fl'k/2</t>
  </si>
  <si>
    <t>Total</t>
  </si>
  <si>
    <t>No&amp;Ex</t>
  </si>
  <si>
    <t>score</t>
  </si>
  <si>
    <t>Hazel</t>
  </si>
  <si>
    <t>Frances</t>
  </si>
  <si>
    <t>Sandy</t>
  </si>
  <si>
    <t>Anne</t>
  </si>
  <si>
    <t>Lee</t>
  </si>
  <si>
    <t>Sub-total</t>
  </si>
  <si>
    <t>USE THIS SHEET for CLASS 20 (OPEN SQUAD)</t>
  </si>
  <si>
    <t>CARE!!  On score sheets, vaulters horizontal and compulsories vertical; whereas above, vaulters vertical and compulsories horizontal!!</t>
  </si>
  <si>
    <t>Advanced Squad</t>
  </si>
  <si>
    <t>Sw off</t>
  </si>
  <si>
    <t>USE THIS SHEET for CLASS 21 (ADVANCED SQUAD)</t>
  </si>
  <si>
    <t>Intermediate Squad</t>
  </si>
  <si>
    <t>Half M</t>
  </si>
  <si>
    <t>USE THIS SHEET for CLASSES 22 (INTERMEDIATE SQUAD)</t>
  </si>
  <si>
    <t>USE THIS SHEET for CLASS 23 (NOVICE SQUAD)</t>
  </si>
  <si>
    <t>Novice Squad</t>
  </si>
  <si>
    <t>Pre-Novice Squad</t>
  </si>
  <si>
    <t>Pl'k</t>
  </si>
  <si>
    <t>I/s S't</t>
  </si>
  <si>
    <t>O/s S't</t>
  </si>
  <si>
    <t>V'lt Off</t>
  </si>
  <si>
    <t>USE THIS SHEET for CLASS 24 (PRE-NOVICE SQUAD)</t>
  </si>
  <si>
    <t>Preliminary Squad</t>
  </si>
  <si>
    <t>USE THIS SHEET for CLASS 25 (PRELIMINARY SQUAD)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</si>
</sst>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C09]dd\-mmm\-yy;@"/>
    <numFmt numFmtId="165" formatCode="[$-409]h:mm:ss\ AM/PM;@"/>
    <numFmt numFmtId="166" formatCode="0.0"/>
    <numFmt numFmtId="167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0" xfId="0" applyFill="1"/>
    <xf numFmtId="0" fontId="1" fillId="0" borderId="0" xfId="0" applyFont="1" applyAlignme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166" fontId="0" fillId="4" borderId="0" xfId="0" applyNumberFormat="1" applyFill="1"/>
    <xf numFmtId="166" fontId="0" fillId="0" borderId="0" xfId="0" applyNumberFormat="1"/>
    <xf numFmtId="167" fontId="0" fillId="0" borderId="0" xfId="0" applyNumberFormat="1" applyFill="1"/>
    <xf numFmtId="167" fontId="0" fillId="0" borderId="0" xfId="0" applyNumberFormat="1" applyAlignment="1"/>
    <xf numFmtId="167" fontId="0" fillId="0" borderId="0" xfId="0" applyNumberFormat="1"/>
    <xf numFmtId="166" fontId="0" fillId="0" borderId="0" xfId="0" applyNumberFormat="1" applyFill="1"/>
    <xf numFmtId="166" fontId="0" fillId="5" borderId="0" xfId="0" applyNumberFormat="1" applyFill="1"/>
    <xf numFmtId="0" fontId="0" fillId="0" borderId="0" xfId="0" applyFill="1" applyAlignment="1"/>
    <xf numFmtId="166" fontId="0" fillId="0" borderId="0" xfId="0" applyNumberFormat="1" applyFill="1" applyAlignment="1"/>
    <xf numFmtId="167" fontId="0" fillId="0" borderId="0" xfId="0" applyNumberFormat="1" applyFill="1" applyAlignment="1"/>
    <xf numFmtId="0" fontId="0" fillId="0" borderId="0" xfId="0" applyFill="1"/>
    <xf numFmtId="0" fontId="3" fillId="0" borderId="0" xfId="1"/>
    <xf numFmtId="0" fontId="3" fillId="0" borderId="0" xfId="1" applyAlignment="1"/>
    <xf numFmtId="0" fontId="3" fillId="0" borderId="0" xfId="1" applyAlignment="1"/>
    <xf numFmtId="0" fontId="3" fillId="2" borderId="0" xfId="1" applyFill="1"/>
    <xf numFmtId="0" fontId="3" fillId="3" borderId="0" xfId="1" applyFill="1"/>
    <xf numFmtId="164" fontId="3" fillId="0" borderId="0" xfId="1" applyNumberFormat="1" applyAlignment="1">
      <alignment horizontal="right"/>
    </xf>
    <xf numFmtId="0" fontId="2" fillId="0" borderId="0" xfId="1" applyFont="1"/>
    <xf numFmtId="165" fontId="3" fillId="0" borderId="0" xfId="1" applyNumberFormat="1" applyAlignment="1">
      <alignment horizontal="right"/>
    </xf>
    <xf numFmtId="0" fontId="1" fillId="0" borderId="0" xfId="1" applyFont="1"/>
    <xf numFmtId="0" fontId="3" fillId="0" borderId="0" xfId="1" applyAlignment="1">
      <alignment horizontal="center"/>
    </xf>
    <xf numFmtId="0" fontId="3" fillId="2" borderId="0" xfId="1" applyFill="1" applyAlignment="1">
      <alignment horizontal="center"/>
    </xf>
    <xf numFmtId="0" fontId="3" fillId="3" borderId="0" xfId="1" applyFill="1" applyAlignment="1">
      <alignment horizontal="center"/>
    </xf>
    <xf numFmtId="166" fontId="3" fillId="4" borderId="0" xfId="1" applyNumberFormat="1" applyFill="1"/>
    <xf numFmtId="166" fontId="3" fillId="0" borderId="0" xfId="1" applyNumberFormat="1"/>
    <xf numFmtId="167" fontId="3" fillId="0" borderId="0" xfId="1" applyNumberFormat="1" applyFill="1"/>
    <xf numFmtId="167" fontId="3" fillId="0" borderId="0" xfId="1" applyNumberFormat="1" applyAlignment="1"/>
    <xf numFmtId="166" fontId="3" fillId="0" borderId="0" xfId="1" applyNumberFormat="1" applyFill="1"/>
    <xf numFmtId="166" fontId="3" fillId="5" borderId="0" xfId="1" applyNumberFormat="1" applyFill="1"/>
    <xf numFmtId="167" fontId="3" fillId="0" borderId="0" xfId="1" applyNumberFormat="1"/>
    <xf numFmtId="0" fontId="3" fillId="0" borderId="0" xfId="1" applyFill="1"/>
    <xf numFmtId="0" fontId="3" fillId="0" borderId="0" xfId="1" applyAlignment="1">
      <alignment horizontal="center"/>
    </xf>
    <xf numFmtId="0" fontId="3" fillId="0" borderId="0" xfId="1" applyAlignment="1"/>
    <xf numFmtId="0" fontId="3" fillId="0" borderId="0" xfId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/>
    <xf numFmtId="0" fontId="3" fillId="3" borderId="0" xfId="1" applyFill="1" applyAlignment="1"/>
    <xf numFmtId="0" fontId="1" fillId="0" borderId="0" xfId="1" applyFont="1" applyAlignment="1">
      <alignment horizontal="center"/>
    </xf>
    <xf numFmtId="166" fontId="3" fillId="2" borderId="0" xfId="1" applyNumberFormat="1" applyFill="1"/>
    <xf numFmtId="167" fontId="3" fillId="2" borderId="0" xfId="1" applyNumberFormat="1" applyFill="1"/>
    <xf numFmtId="0" fontId="4" fillId="0" borderId="0" xfId="1" applyFont="1"/>
    <xf numFmtId="0" fontId="3" fillId="0" borderId="0" xfId="1" applyAlignment="1"/>
    <xf numFmtId="0" fontId="3" fillId="0" borderId="0" xfId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/>
    <xf numFmtId="0" fontId="3" fillId="0" borderId="0" xfId="1" applyAlignment="1"/>
    <xf numFmtId="0" fontId="3" fillId="0" borderId="0" xfId="1" applyAlignment="1">
      <alignment horizontal="center"/>
    </xf>
    <xf numFmtId="0" fontId="3" fillId="0" borderId="0" xfId="1" applyAlignment="1">
      <alignment horizontal="right"/>
    </xf>
    <xf numFmtId="0" fontId="5" fillId="0" borderId="0" xfId="1" applyFont="1"/>
    <xf numFmtId="0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/>
    <xf numFmtId="0" fontId="1" fillId="0" borderId="0" xfId="0" applyFont="1"/>
    <xf numFmtId="167" fontId="0" fillId="2" borderId="0" xfId="0" applyNumberFormat="1" applyFill="1" applyAlignment="1"/>
    <xf numFmtId="166" fontId="0" fillId="2" borderId="0" xfId="0" applyNumberFormat="1" applyFill="1"/>
    <xf numFmtId="167" fontId="0" fillId="2" borderId="0" xfId="0" applyNumberFormat="1" applyFill="1"/>
    <xf numFmtId="166" fontId="0" fillId="3" borderId="0" xfId="0" applyNumberFormat="1" applyFill="1" applyAlignment="1"/>
    <xf numFmtId="167" fontId="0" fillId="3" borderId="0" xfId="0" applyNumberFormat="1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/>
    <xf numFmtId="0" fontId="3" fillId="0" borderId="0" xfId="1" applyFill="1" applyAlignment="1"/>
    <xf numFmtId="0" fontId="3" fillId="0" borderId="0" xfId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14"/>
  <sheetViews>
    <sheetView tabSelected="1" workbookViewId="0"/>
  </sheetViews>
  <sheetFormatPr defaultRowHeight="12.75" x14ac:dyDescent="0.2"/>
  <cols>
    <col min="1" max="1" width="5.5703125" customWidth="1"/>
    <col min="2" max="2" width="16.85546875" customWidth="1"/>
    <col min="3" max="3" width="19.5703125" customWidth="1"/>
    <col min="4" max="4" width="14" customWidth="1"/>
    <col min="5" max="5" width="14.85546875" customWidth="1"/>
    <col min="6" max="17" width="5.7109375" customWidth="1"/>
    <col min="18" max="18" width="3.140625" customWidth="1"/>
    <col min="19" max="23" width="8.28515625" customWidth="1"/>
    <col min="24" max="25" width="5.7109375" customWidth="1"/>
    <col min="26" max="26" width="3.140625" customWidth="1"/>
    <col min="27" max="30" width="5.7109375" customWidth="1"/>
    <col min="31" max="32" width="6.7109375" customWidth="1"/>
    <col min="33" max="33" width="3.140625" customWidth="1"/>
    <col min="34" max="39" width="5.7109375" customWidth="1"/>
    <col min="40" max="40" width="6.7109375" customWidth="1"/>
    <col min="41" max="41" width="3.140625" customWidth="1"/>
    <col min="42" max="53" width="5.7109375" customWidth="1"/>
    <col min="54" max="54" width="3.140625" customWidth="1"/>
    <col min="55" max="59" width="8.28515625" customWidth="1"/>
    <col min="60" max="61" width="5.7109375" customWidth="1"/>
    <col min="62" max="62" width="3.140625" customWidth="1"/>
    <col min="63" max="66" width="5.7109375" customWidth="1"/>
    <col min="67" max="68" width="6.7109375" customWidth="1"/>
    <col min="69" max="69" width="3.140625" customWidth="1"/>
    <col min="70" max="75" width="5.7109375" customWidth="1"/>
    <col min="76" max="76" width="6.7109375" customWidth="1"/>
    <col min="77" max="77" width="3.140625" customWidth="1"/>
    <col min="78" max="82" width="5.7109375" style="25" customWidth="1"/>
    <col min="83" max="89" width="5.7109375" customWidth="1"/>
    <col min="90" max="90" width="3.140625" customWidth="1"/>
    <col min="91" max="95" width="8.28515625" customWidth="1"/>
    <col min="96" max="97" width="5.7109375" customWidth="1"/>
    <col min="98" max="98" width="3.140625" customWidth="1"/>
    <col min="99" max="102" width="5.7109375" customWidth="1"/>
    <col min="103" max="103" width="6.85546875" customWidth="1"/>
    <col min="104" max="104" width="6.7109375" customWidth="1"/>
    <col min="105" max="105" width="3.140625" customWidth="1"/>
    <col min="106" max="111" width="5.7109375" customWidth="1"/>
    <col min="112" max="112" width="6.7109375" customWidth="1"/>
    <col min="113" max="113" width="3.140625" customWidth="1"/>
    <col min="114" max="125" width="5.7109375" customWidth="1"/>
    <col min="126" max="126" width="3.140625" customWidth="1"/>
    <col min="127" max="131" width="8.28515625" customWidth="1"/>
    <col min="132" max="133" width="5.7109375" customWidth="1"/>
    <col min="134" max="134" width="3.140625" customWidth="1"/>
    <col min="135" max="138" width="5.7109375" customWidth="1"/>
    <col min="139" max="139" width="6.85546875" customWidth="1"/>
    <col min="140" max="140" width="6.7109375" customWidth="1"/>
    <col min="141" max="141" width="3.140625" customWidth="1"/>
    <col min="142" max="147" width="5.7109375" customWidth="1"/>
    <col min="148" max="148" width="6.7109375" customWidth="1"/>
    <col min="149" max="149" width="3.140625" customWidth="1"/>
    <col min="150" max="154" width="8.7109375" customWidth="1"/>
    <col min="155" max="155" width="11.5703125" customWidth="1"/>
    <col min="156" max="156" width="3.140625" customWidth="1"/>
    <col min="157" max="161" width="8.7109375" customWidth="1"/>
    <col min="162" max="162" width="11.5703125" customWidth="1"/>
    <col min="163" max="163" width="3.7109375" customWidth="1"/>
    <col min="164" max="168" width="8.7109375" customWidth="1"/>
    <col min="169" max="169" width="11.5703125" customWidth="1"/>
    <col min="170" max="170" width="3.7109375" customWidth="1"/>
    <col min="171" max="175" width="8.7109375" customWidth="1"/>
    <col min="176" max="176" width="11.5703125" customWidth="1"/>
  </cols>
  <sheetData>
    <row r="1" spans="1:176" x14ac:dyDescent="0.2">
      <c r="A1" t="s">
        <v>0</v>
      </c>
      <c r="D1" t="s">
        <v>1</v>
      </c>
      <c r="F1" s="1" t="s">
        <v>1</v>
      </c>
      <c r="G1" s="1"/>
      <c r="H1" s="93">
        <f>$E$1</f>
        <v>0</v>
      </c>
      <c r="I1" s="93"/>
      <c r="J1" s="93"/>
      <c r="K1" s="93"/>
      <c r="L1" s="93"/>
      <c r="M1" s="93"/>
      <c r="N1" s="1"/>
      <c r="O1" s="1"/>
      <c r="R1" s="2"/>
      <c r="S1" s="1" t="s">
        <v>1</v>
      </c>
      <c r="U1" s="93">
        <f>$E$1</f>
        <v>0</v>
      </c>
      <c r="V1" s="93"/>
      <c r="W1" s="93"/>
      <c r="X1" s="93"/>
      <c r="AG1" s="2"/>
      <c r="AH1" s="1" t="s">
        <v>1</v>
      </c>
      <c r="AJ1" s="93">
        <f>$E$1</f>
        <v>0</v>
      </c>
      <c r="AK1" s="93"/>
      <c r="AL1" s="93"/>
      <c r="AO1" s="3"/>
      <c r="AP1" s="1" t="s">
        <v>2</v>
      </c>
      <c r="AQ1" s="1"/>
      <c r="AR1" s="93">
        <f>$E$2</f>
        <v>0</v>
      </c>
      <c r="AS1" s="93"/>
      <c r="AT1" s="93"/>
      <c r="AU1" s="93"/>
      <c r="AV1" s="93"/>
      <c r="AW1" s="93"/>
      <c r="AX1" s="1"/>
      <c r="AY1" s="1"/>
      <c r="BB1" s="2"/>
      <c r="BC1" s="1" t="s">
        <v>2</v>
      </c>
      <c r="BE1" s="93">
        <f>$E$2</f>
        <v>0</v>
      </c>
      <c r="BF1" s="93"/>
      <c r="BG1" s="93"/>
      <c r="BH1" s="93"/>
      <c r="BQ1" s="2"/>
      <c r="BR1" s="1" t="s">
        <v>2</v>
      </c>
      <c r="BT1" s="93">
        <f>$E$2</f>
        <v>0</v>
      </c>
      <c r="BU1" s="93"/>
      <c r="BV1" s="93"/>
      <c r="BY1" s="3"/>
      <c r="BZ1" s="1" t="s">
        <v>3</v>
      </c>
      <c r="CA1" s="1"/>
      <c r="CB1" s="93">
        <f>$E$3</f>
        <v>0</v>
      </c>
      <c r="CC1" s="93"/>
      <c r="CD1" s="93"/>
      <c r="CE1" s="93"/>
      <c r="CF1" s="93"/>
      <c r="CG1" s="93"/>
      <c r="CH1" s="1"/>
      <c r="CI1" s="1"/>
      <c r="CL1" s="2"/>
      <c r="CM1" s="1" t="s">
        <v>3</v>
      </c>
      <c r="CO1" s="93">
        <f>$E$3</f>
        <v>0</v>
      </c>
      <c r="CP1" s="93"/>
      <c r="CQ1" s="93"/>
      <c r="CR1" s="93"/>
      <c r="DA1" s="2"/>
      <c r="DB1" s="1" t="s">
        <v>3</v>
      </c>
      <c r="DD1" s="93">
        <f>$E$3</f>
        <v>0</v>
      </c>
      <c r="DE1" s="93"/>
      <c r="DF1" s="93"/>
      <c r="DI1" s="3"/>
      <c r="DJ1" s="4" t="s">
        <v>4</v>
      </c>
      <c r="DK1" s="1"/>
      <c r="DL1" s="94">
        <f>$E$4</f>
        <v>0</v>
      </c>
      <c r="DM1" s="94"/>
      <c r="DN1" s="94"/>
      <c r="DO1" s="94"/>
      <c r="DP1" s="94"/>
      <c r="DQ1" s="1"/>
      <c r="DR1" s="1"/>
      <c r="DS1" s="1"/>
      <c r="DV1" s="2"/>
      <c r="DW1" s="4" t="s">
        <v>4</v>
      </c>
      <c r="DY1" s="93">
        <f>$E$4</f>
        <v>0</v>
      </c>
      <c r="DZ1" s="93"/>
      <c r="EA1" s="93"/>
      <c r="EB1" s="93"/>
      <c r="EK1" s="2"/>
      <c r="EL1" s="4" t="s">
        <v>4</v>
      </c>
      <c r="EN1" s="93">
        <f>$E$4</f>
        <v>0</v>
      </c>
      <c r="EO1" s="93"/>
      <c r="EP1" s="93"/>
      <c r="ES1" s="3"/>
      <c r="EU1" s="5"/>
      <c r="EY1" s="6">
        <f ca="1">NOW()</f>
        <v>42636.704860300924</v>
      </c>
      <c r="FF1" s="6">
        <f ca="1">NOW()</f>
        <v>42636.704860300924</v>
      </c>
      <c r="FM1" s="6">
        <f ca="1">NOW()</f>
        <v>42636.704860300924</v>
      </c>
      <c r="FT1" s="6">
        <f ca="1">NOW()</f>
        <v>42636.704860300924</v>
      </c>
    </row>
    <row r="2" spans="1:176" x14ac:dyDescent="0.2">
      <c r="A2" s="7" t="s">
        <v>5</v>
      </c>
      <c r="D2" t="s">
        <v>2</v>
      </c>
      <c r="R2" s="2"/>
      <c r="AG2" s="2"/>
      <c r="AO2" s="3"/>
      <c r="BB2" s="2"/>
      <c r="BQ2" s="2"/>
      <c r="BY2" s="3"/>
      <c r="BZ2"/>
      <c r="CA2"/>
      <c r="CB2"/>
      <c r="CC2"/>
      <c r="CD2"/>
      <c r="CL2" s="2"/>
      <c r="DA2" s="2"/>
      <c r="DI2" s="3"/>
      <c r="DV2" s="2"/>
      <c r="EK2" s="2"/>
      <c r="ES2" s="3"/>
      <c r="EU2" s="5"/>
      <c r="EY2" s="8">
        <f ca="1">NOW()</f>
        <v>42636.704860300924</v>
      </c>
      <c r="FF2" s="8">
        <f ca="1">NOW()</f>
        <v>42636.704860300924</v>
      </c>
      <c r="FM2" s="8">
        <f ca="1">NOW()</f>
        <v>42636.704860300924</v>
      </c>
      <c r="FT2" s="8">
        <f ca="1">NOW()</f>
        <v>42636.704860300924</v>
      </c>
    </row>
    <row r="3" spans="1:176" x14ac:dyDescent="0.2">
      <c r="A3" t="s">
        <v>6</v>
      </c>
      <c r="C3" t="s">
        <v>7</v>
      </c>
      <c r="D3" t="s">
        <v>3</v>
      </c>
      <c r="R3" s="2"/>
      <c r="AG3" s="2"/>
      <c r="AO3" s="3"/>
      <c r="BB3" s="2"/>
      <c r="BQ3" s="2"/>
      <c r="BY3" s="3"/>
      <c r="BZ3"/>
      <c r="CA3"/>
      <c r="CB3"/>
      <c r="CC3"/>
      <c r="CD3"/>
      <c r="CL3" s="2"/>
      <c r="DA3" s="2"/>
      <c r="DI3" s="3"/>
      <c r="DV3" s="2"/>
      <c r="EK3" s="2"/>
      <c r="ES3" s="3"/>
      <c r="ET3" s="95" t="s">
        <v>8</v>
      </c>
      <c r="EU3" s="95"/>
      <c r="EV3" s="95"/>
      <c r="EW3" s="95"/>
      <c r="EX3" s="95"/>
      <c r="EY3" s="95"/>
      <c r="FB3" s="95" t="s">
        <v>9</v>
      </c>
      <c r="FC3" s="95"/>
      <c r="FD3" s="95"/>
      <c r="FE3" s="95"/>
      <c r="FI3" s="95" t="s">
        <v>10</v>
      </c>
      <c r="FJ3" s="95"/>
      <c r="FK3" s="95"/>
      <c r="FL3" s="95"/>
      <c r="FP3" s="95" t="s">
        <v>11</v>
      </c>
      <c r="FQ3" s="95"/>
      <c r="FR3" s="9"/>
      <c r="FS3" s="9"/>
    </row>
    <row r="4" spans="1:176" x14ac:dyDescent="0.2">
      <c r="D4" t="s">
        <v>4</v>
      </c>
      <c r="R4" s="2"/>
      <c r="AG4" s="2"/>
      <c r="AO4" s="3"/>
      <c r="BB4" s="2"/>
      <c r="BQ4" s="2"/>
      <c r="BY4" s="3"/>
      <c r="BZ4"/>
      <c r="CA4"/>
      <c r="CB4"/>
      <c r="CC4"/>
      <c r="CD4"/>
      <c r="CL4" s="2"/>
      <c r="DA4" s="2"/>
      <c r="DI4" s="3"/>
      <c r="DV4" s="2"/>
      <c r="EK4" s="2"/>
      <c r="ES4" s="3"/>
      <c r="ET4" s="9"/>
      <c r="EU4" s="9"/>
      <c r="EV4" s="9"/>
      <c r="EW4" s="9"/>
      <c r="EX4" s="9"/>
      <c r="EY4" s="9"/>
      <c r="FB4" s="9"/>
      <c r="FC4" s="9"/>
      <c r="FD4" s="9"/>
      <c r="FE4" s="9"/>
      <c r="FI4" s="9"/>
      <c r="FJ4" s="9"/>
      <c r="FK4" s="9"/>
      <c r="FL4" s="9"/>
      <c r="FP4" s="9"/>
      <c r="FQ4" s="9"/>
      <c r="FR4" s="9"/>
      <c r="FS4" s="9"/>
    </row>
    <row r="5" spans="1:176" x14ac:dyDescent="0.2">
      <c r="F5" s="95" t="s">
        <v>9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"/>
      <c r="S5" s="95" t="s">
        <v>12</v>
      </c>
      <c r="T5" s="95"/>
      <c r="U5" s="95"/>
      <c r="V5" s="95"/>
      <c r="W5" s="95"/>
      <c r="X5" s="95"/>
      <c r="Y5" s="95"/>
      <c r="Z5" s="9"/>
      <c r="AA5" s="9"/>
      <c r="AB5" s="9"/>
      <c r="AC5" s="9" t="s">
        <v>13</v>
      </c>
      <c r="AD5" s="9"/>
      <c r="AE5" s="9"/>
      <c r="AF5" s="9"/>
      <c r="AG5" s="2"/>
      <c r="AH5" s="95" t="s">
        <v>11</v>
      </c>
      <c r="AI5" s="95"/>
      <c r="AJ5" s="95"/>
      <c r="AK5" s="95"/>
      <c r="AL5" s="95"/>
      <c r="AM5" s="95"/>
      <c r="AN5" s="9" t="s">
        <v>14</v>
      </c>
      <c r="AO5" s="3"/>
      <c r="AP5" s="95" t="s">
        <v>9</v>
      </c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10"/>
      <c r="BC5" s="95" t="s">
        <v>12</v>
      </c>
      <c r="BD5" s="95"/>
      <c r="BE5" s="95"/>
      <c r="BF5" s="95"/>
      <c r="BG5" s="95"/>
      <c r="BH5" s="95"/>
      <c r="BI5" s="95"/>
      <c r="BJ5" s="9"/>
      <c r="BK5" s="9"/>
      <c r="BL5" s="9"/>
      <c r="BM5" s="9" t="s">
        <v>13</v>
      </c>
      <c r="BN5" s="9"/>
      <c r="BO5" s="9"/>
      <c r="BP5" s="9"/>
      <c r="BQ5" s="2"/>
      <c r="BR5" s="95" t="s">
        <v>11</v>
      </c>
      <c r="BS5" s="95"/>
      <c r="BT5" s="95"/>
      <c r="BU5" s="95"/>
      <c r="BV5" s="95"/>
      <c r="BW5" s="95"/>
      <c r="BX5" s="9" t="s">
        <v>14</v>
      </c>
      <c r="BY5" s="3"/>
      <c r="BZ5" s="95" t="s">
        <v>9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10"/>
      <c r="CM5" s="95" t="s">
        <v>12</v>
      </c>
      <c r="CN5" s="95"/>
      <c r="CO5" s="95"/>
      <c r="CP5" s="95"/>
      <c r="CQ5" s="95"/>
      <c r="CR5" s="95"/>
      <c r="CS5" s="95"/>
      <c r="CT5" s="9"/>
      <c r="CU5" s="9"/>
      <c r="CV5" s="9"/>
      <c r="CW5" s="9" t="s">
        <v>13</v>
      </c>
      <c r="CX5" s="9"/>
      <c r="CY5" s="9"/>
      <c r="CZ5" s="9"/>
      <c r="DA5" s="2"/>
      <c r="DB5" s="95" t="s">
        <v>11</v>
      </c>
      <c r="DC5" s="95"/>
      <c r="DD5" s="95"/>
      <c r="DE5" s="95"/>
      <c r="DF5" s="95"/>
      <c r="DG5" s="95"/>
      <c r="DH5" s="9" t="s">
        <v>14</v>
      </c>
      <c r="DI5" s="3"/>
      <c r="DJ5" s="95" t="s">
        <v>9</v>
      </c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10"/>
      <c r="DW5" s="95" t="s">
        <v>12</v>
      </c>
      <c r="DX5" s="95"/>
      <c r="DY5" s="95"/>
      <c r="DZ5" s="95"/>
      <c r="EA5" s="95"/>
      <c r="EB5" s="95"/>
      <c r="EC5" s="95"/>
      <c r="ED5" s="9"/>
      <c r="EE5" s="9"/>
      <c r="EF5" s="9"/>
      <c r="EG5" s="9" t="s">
        <v>13</v>
      </c>
      <c r="EH5" s="9"/>
      <c r="EI5" s="9"/>
      <c r="EJ5" s="9"/>
      <c r="EK5" s="2"/>
      <c r="EL5" s="95" t="s">
        <v>11</v>
      </c>
      <c r="EM5" s="95"/>
      <c r="EN5" s="95"/>
      <c r="EO5" s="95"/>
      <c r="EP5" s="95"/>
      <c r="EQ5" s="95"/>
      <c r="ER5" s="9" t="s">
        <v>14</v>
      </c>
      <c r="ES5" s="3"/>
      <c r="ET5" s="95" t="s">
        <v>15</v>
      </c>
      <c r="EU5" s="95"/>
      <c r="EV5" s="95"/>
      <c r="EW5" s="95"/>
      <c r="EX5" s="9" t="s">
        <v>16</v>
      </c>
      <c r="FA5" s="95" t="s">
        <v>15</v>
      </c>
      <c r="FB5" s="95"/>
      <c r="FC5" s="95"/>
      <c r="FD5" s="95"/>
      <c r="FE5" s="9" t="s">
        <v>17</v>
      </c>
      <c r="FH5" s="95" t="s">
        <v>15</v>
      </c>
      <c r="FI5" s="95"/>
      <c r="FJ5" s="95"/>
      <c r="FK5" s="95"/>
      <c r="FL5" s="9" t="s">
        <v>17</v>
      </c>
      <c r="FO5" s="95" t="s">
        <v>15</v>
      </c>
      <c r="FP5" s="95"/>
      <c r="FQ5" s="95"/>
      <c r="FR5" s="95"/>
      <c r="FS5" s="9" t="s">
        <v>17</v>
      </c>
    </row>
    <row r="6" spans="1:176" s="9" customFormat="1" x14ac:dyDescent="0.2">
      <c r="A6" s="9" t="s">
        <v>18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27</v>
      </c>
      <c r="K6" s="9" t="s">
        <v>28</v>
      </c>
      <c r="L6" s="9" t="s">
        <v>29</v>
      </c>
      <c r="M6" s="9" t="s">
        <v>30</v>
      </c>
      <c r="N6" s="9" t="s">
        <v>31</v>
      </c>
      <c r="O6" s="9" t="s">
        <v>32</v>
      </c>
      <c r="P6" s="9" t="s">
        <v>20</v>
      </c>
      <c r="Q6" s="9" t="s">
        <v>33</v>
      </c>
      <c r="R6" s="10"/>
      <c r="S6" s="9" t="s">
        <v>34</v>
      </c>
      <c r="T6" s="9" t="s">
        <v>35</v>
      </c>
      <c r="U6" s="9" t="s">
        <v>36</v>
      </c>
      <c r="V6" s="9" t="s">
        <v>37</v>
      </c>
      <c r="W6" s="9" t="s">
        <v>38</v>
      </c>
      <c r="X6" s="9" t="s">
        <v>39</v>
      </c>
      <c r="Y6" s="9" t="s">
        <v>33</v>
      </c>
      <c r="AA6" s="9" t="s">
        <v>40</v>
      </c>
      <c r="AB6" s="9" t="s">
        <v>41</v>
      </c>
      <c r="AC6" s="9" t="s">
        <v>33</v>
      </c>
      <c r="AD6" s="9" t="s">
        <v>20</v>
      </c>
      <c r="AE6" s="9" t="s">
        <v>39</v>
      </c>
      <c r="AF6" s="9" t="s">
        <v>33</v>
      </c>
      <c r="AG6" s="10"/>
      <c r="AH6" s="11" t="s">
        <v>40</v>
      </c>
      <c r="AI6" s="9" t="s">
        <v>42</v>
      </c>
      <c r="AJ6" s="11" t="s">
        <v>43</v>
      </c>
      <c r="AK6" s="11" t="s">
        <v>41</v>
      </c>
      <c r="AL6" s="9" t="s">
        <v>20</v>
      </c>
      <c r="AM6" s="9" t="s">
        <v>33</v>
      </c>
      <c r="AN6" s="9" t="s">
        <v>44</v>
      </c>
      <c r="AO6" s="12"/>
      <c r="AP6" s="9" t="s">
        <v>23</v>
      </c>
      <c r="AQ6" s="9" t="s">
        <v>24</v>
      </c>
      <c r="AR6" s="9" t="s">
        <v>25</v>
      </c>
      <c r="AS6" s="9" t="s">
        <v>26</v>
      </c>
      <c r="AT6" s="9" t="s">
        <v>27</v>
      </c>
      <c r="AU6" s="9" t="s">
        <v>28</v>
      </c>
      <c r="AV6" s="9" t="s">
        <v>29</v>
      </c>
      <c r="AW6" s="9" t="s">
        <v>30</v>
      </c>
      <c r="AX6" s="9" t="s">
        <v>31</v>
      </c>
      <c r="AY6" s="9" t="s">
        <v>32</v>
      </c>
      <c r="AZ6" s="9" t="s">
        <v>20</v>
      </c>
      <c r="BA6" s="9" t="s">
        <v>33</v>
      </c>
      <c r="BB6" s="10"/>
      <c r="BC6" s="9" t="s">
        <v>34</v>
      </c>
      <c r="BD6" s="9" t="s">
        <v>35</v>
      </c>
      <c r="BE6" s="9" t="s">
        <v>36</v>
      </c>
      <c r="BF6" s="9" t="s">
        <v>37</v>
      </c>
      <c r="BG6" s="9" t="s">
        <v>38</v>
      </c>
      <c r="BH6" s="9" t="s">
        <v>39</v>
      </c>
      <c r="BI6" s="9" t="s">
        <v>33</v>
      </c>
      <c r="BK6" s="9" t="s">
        <v>40</v>
      </c>
      <c r="BL6" s="9" t="s">
        <v>41</v>
      </c>
      <c r="BM6" s="9" t="s">
        <v>33</v>
      </c>
      <c r="BN6" s="9" t="s">
        <v>20</v>
      </c>
      <c r="BO6" s="9" t="s">
        <v>39</v>
      </c>
      <c r="BP6" s="9" t="s">
        <v>33</v>
      </c>
      <c r="BQ6" s="10"/>
      <c r="BR6" s="11" t="s">
        <v>40</v>
      </c>
      <c r="BS6" s="9" t="s">
        <v>42</v>
      </c>
      <c r="BT6" s="11" t="s">
        <v>43</v>
      </c>
      <c r="BU6" s="11" t="s">
        <v>41</v>
      </c>
      <c r="BV6" s="9" t="s">
        <v>20</v>
      </c>
      <c r="BW6" s="9" t="s">
        <v>33</v>
      </c>
      <c r="BX6" s="9" t="s">
        <v>44</v>
      </c>
      <c r="BY6" s="12"/>
      <c r="BZ6" s="9" t="s">
        <v>23</v>
      </c>
      <c r="CA6" s="9" t="s">
        <v>24</v>
      </c>
      <c r="CB6" s="9" t="s">
        <v>25</v>
      </c>
      <c r="CC6" s="9" t="s">
        <v>26</v>
      </c>
      <c r="CD6" s="9" t="s">
        <v>27</v>
      </c>
      <c r="CE6" s="9" t="s">
        <v>28</v>
      </c>
      <c r="CF6" s="9" t="s">
        <v>29</v>
      </c>
      <c r="CG6" s="9" t="s">
        <v>30</v>
      </c>
      <c r="CH6" s="9" t="s">
        <v>31</v>
      </c>
      <c r="CI6" s="9" t="s">
        <v>32</v>
      </c>
      <c r="CJ6" s="9" t="s">
        <v>20</v>
      </c>
      <c r="CK6" s="9" t="s">
        <v>33</v>
      </c>
      <c r="CL6" s="10"/>
      <c r="CM6" s="9" t="s">
        <v>34</v>
      </c>
      <c r="CN6" s="9" t="s">
        <v>35</v>
      </c>
      <c r="CO6" s="9" t="s">
        <v>36</v>
      </c>
      <c r="CP6" s="9" t="s">
        <v>37</v>
      </c>
      <c r="CQ6" s="9" t="s">
        <v>38</v>
      </c>
      <c r="CR6" s="9" t="s">
        <v>39</v>
      </c>
      <c r="CS6" s="9" t="s">
        <v>33</v>
      </c>
      <c r="CU6" s="9" t="s">
        <v>40</v>
      </c>
      <c r="CV6" s="9" t="s">
        <v>41</v>
      </c>
      <c r="CW6" s="9" t="s">
        <v>33</v>
      </c>
      <c r="CX6" s="9" t="s">
        <v>20</v>
      </c>
      <c r="CY6" s="9" t="s">
        <v>39</v>
      </c>
      <c r="CZ6" s="9" t="s">
        <v>33</v>
      </c>
      <c r="DA6" s="10"/>
      <c r="DB6" s="11" t="s">
        <v>40</v>
      </c>
      <c r="DC6" s="9" t="s">
        <v>42</v>
      </c>
      <c r="DD6" s="11" t="s">
        <v>43</v>
      </c>
      <c r="DE6" s="11" t="s">
        <v>41</v>
      </c>
      <c r="DF6" s="9" t="s">
        <v>20</v>
      </c>
      <c r="DG6" s="9" t="s">
        <v>33</v>
      </c>
      <c r="DH6" s="9" t="s">
        <v>44</v>
      </c>
      <c r="DI6" s="12"/>
      <c r="DJ6" s="9" t="s">
        <v>23</v>
      </c>
      <c r="DK6" s="9" t="s">
        <v>24</v>
      </c>
      <c r="DL6" s="9" t="s">
        <v>25</v>
      </c>
      <c r="DM6" s="9" t="s">
        <v>26</v>
      </c>
      <c r="DN6" s="9" t="s">
        <v>27</v>
      </c>
      <c r="DO6" s="9" t="s">
        <v>28</v>
      </c>
      <c r="DP6" s="9" t="s">
        <v>29</v>
      </c>
      <c r="DQ6" s="9" t="s">
        <v>30</v>
      </c>
      <c r="DR6" s="9" t="s">
        <v>31</v>
      </c>
      <c r="DS6" s="9" t="s">
        <v>32</v>
      </c>
      <c r="DT6" s="9" t="s">
        <v>20</v>
      </c>
      <c r="DU6" s="9" t="s">
        <v>33</v>
      </c>
      <c r="DV6" s="10"/>
      <c r="DW6" s="9" t="s">
        <v>34</v>
      </c>
      <c r="DX6" s="9" t="s">
        <v>35</v>
      </c>
      <c r="DY6" s="9" t="s">
        <v>36</v>
      </c>
      <c r="DZ6" s="9" t="s">
        <v>37</v>
      </c>
      <c r="EA6" s="9" t="s">
        <v>38</v>
      </c>
      <c r="EB6" s="9" t="s">
        <v>39</v>
      </c>
      <c r="EC6" s="9" t="s">
        <v>33</v>
      </c>
      <c r="EE6" s="9" t="s">
        <v>40</v>
      </c>
      <c r="EF6" s="9" t="s">
        <v>41</v>
      </c>
      <c r="EG6" s="9" t="s">
        <v>33</v>
      </c>
      <c r="EH6" s="9" t="s">
        <v>20</v>
      </c>
      <c r="EI6" s="9" t="s">
        <v>39</v>
      </c>
      <c r="EJ6" s="9" t="s">
        <v>33</v>
      </c>
      <c r="EK6" s="10"/>
      <c r="EL6" s="11" t="s">
        <v>40</v>
      </c>
      <c r="EM6" s="9" t="s">
        <v>42</v>
      </c>
      <c r="EN6" s="11" t="s">
        <v>43</v>
      </c>
      <c r="EO6" s="11" t="s">
        <v>41</v>
      </c>
      <c r="EP6" s="9" t="s">
        <v>20</v>
      </c>
      <c r="EQ6" s="9" t="s">
        <v>33</v>
      </c>
      <c r="ER6" s="9" t="s">
        <v>44</v>
      </c>
      <c r="ES6" s="12"/>
      <c r="ET6" s="9" t="s">
        <v>45</v>
      </c>
      <c r="EU6" s="9" t="s">
        <v>46</v>
      </c>
      <c r="EV6" s="9" t="s">
        <v>47</v>
      </c>
      <c r="EW6" s="11" t="s">
        <v>48</v>
      </c>
      <c r="EX6" s="9" t="s">
        <v>33</v>
      </c>
      <c r="EY6" s="9" t="s">
        <v>49</v>
      </c>
      <c r="FA6" s="9" t="s">
        <v>45</v>
      </c>
      <c r="FB6" s="9" t="s">
        <v>46</v>
      </c>
      <c r="FC6" s="9" t="s">
        <v>47</v>
      </c>
      <c r="FD6" s="11" t="s">
        <v>48</v>
      </c>
      <c r="FE6" s="9" t="s">
        <v>33</v>
      </c>
      <c r="FF6" s="9" t="s">
        <v>50</v>
      </c>
      <c r="FH6" s="9" t="s">
        <v>45</v>
      </c>
      <c r="FI6" s="9" t="s">
        <v>46</v>
      </c>
      <c r="FJ6" s="9" t="s">
        <v>47</v>
      </c>
      <c r="FK6" s="11" t="s">
        <v>48</v>
      </c>
      <c r="FL6" s="9" t="s">
        <v>33</v>
      </c>
      <c r="FM6" s="9" t="s">
        <v>50</v>
      </c>
      <c r="FO6" s="9" t="s">
        <v>45</v>
      </c>
      <c r="FP6" s="9" t="s">
        <v>46</v>
      </c>
      <c r="FQ6" s="9" t="s">
        <v>47</v>
      </c>
      <c r="FR6" s="11" t="s">
        <v>48</v>
      </c>
      <c r="FS6" s="9" t="s">
        <v>33</v>
      </c>
      <c r="FT6" s="9" t="s">
        <v>50</v>
      </c>
    </row>
    <row r="7" spans="1:176" x14ac:dyDescent="0.2">
      <c r="R7" s="2"/>
      <c r="AG7" s="2"/>
      <c r="AO7" s="3"/>
      <c r="BB7" s="2"/>
      <c r="BQ7" s="2"/>
      <c r="BY7" s="3"/>
      <c r="BZ7"/>
      <c r="CA7"/>
      <c r="CB7"/>
      <c r="CC7"/>
      <c r="CD7"/>
      <c r="CL7" s="2"/>
      <c r="DA7" s="2"/>
      <c r="DI7" s="3"/>
      <c r="DV7" s="2"/>
      <c r="EK7" s="2"/>
      <c r="ES7" s="3"/>
    </row>
    <row r="8" spans="1:176" x14ac:dyDescent="0.2">
      <c r="A8" s="13">
        <v>2</v>
      </c>
      <c r="B8" s="13" t="s">
        <v>51</v>
      </c>
      <c r="C8" s="14" t="s">
        <v>52</v>
      </c>
      <c r="D8" s="13" t="s">
        <v>53</v>
      </c>
      <c r="E8" s="14" t="s">
        <v>54</v>
      </c>
      <c r="F8" s="15">
        <v>4</v>
      </c>
      <c r="G8" s="15">
        <v>6</v>
      </c>
      <c r="H8" s="15">
        <v>7.7</v>
      </c>
      <c r="I8" s="15">
        <v>8.6</v>
      </c>
      <c r="J8" s="15">
        <v>5.7</v>
      </c>
      <c r="K8" s="15">
        <v>4.8</v>
      </c>
      <c r="L8" s="15">
        <v>6.8</v>
      </c>
      <c r="M8" s="15">
        <v>6.7</v>
      </c>
      <c r="N8" s="16">
        <f>SUM(F8:M8)</f>
        <v>50.3</v>
      </c>
      <c r="O8" s="17">
        <f>N8/8</f>
        <v>6.2874999999999996</v>
      </c>
      <c r="P8" s="15">
        <v>5.8</v>
      </c>
      <c r="Q8" s="18">
        <f>(O8*0.75)+(P8*0.25)</f>
        <v>6.1656249999999995</v>
      </c>
      <c r="R8" s="2"/>
      <c r="S8" s="15">
        <v>6</v>
      </c>
      <c r="T8" s="15">
        <v>5</v>
      </c>
      <c r="U8" s="15">
        <v>4.5</v>
      </c>
      <c r="V8" s="15">
        <v>6.7</v>
      </c>
      <c r="W8" s="15">
        <v>9</v>
      </c>
      <c r="X8" s="16">
        <f>SUM(S8:W8)</f>
        <v>31.2</v>
      </c>
      <c r="Y8" s="18">
        <f>X8/5</f>
        <v>6.24</v>
      </c>
      <c r="AA8" s="15">
        <v>2</v>
      </c>
      <c r="AB8" s="15">
        <v>4.5</v>
      </c>
      <c r="AC8" s="17">
        <f>(AA8*0.15)+(AB8*0.85)</f>
        <v>4.125</v>
      </c>
      <c r="AD8" s="15">
        <v>6.5</v>
      </c>
      <c r="AE8" s="19">
        <f>Y8+AC8+AD8</f>
        <v>16.865000000000002</v>
      </c>
      <c r="AF8" s="19">
        <f>AE8/3</f>
        <v>5.621666666666667</v>
      </c>
      <c r="AG8" s="2"/>
      <c r="AH8" s="15">
        <v>7</v>
      </c>
      <c r="AI8" s="15">
        <v>4</v>
      </c>
      <c r="AJ8" s="20">
        <f>(AH8*0.7)+(AI8*0.3)</f>
        <v>6.1</v>
      </c>
      <c r="AK8" s="21">
        <v>5.7</v>
      </c>
      <c r="AL8" s="15">
        <v>8.5</v>
      </c>
      <c r="AM8" s="19">
        <f>(AJ8*0.5)+(AK8*0.25)+(AL8*0.25)</f>
        <v>6.6</v>
      </c>
      <c r="AN8" s="19">
        <f>(Q8+AF8+AM8)/3</f>
        <v>6.1290972222222218</v>
      </c>
      <c r="AO8" s="3"/>
      <c r="AP8" s="15"/>
      <c r="AQ8" s="15"/>
      <c r="AR8" s="15"/>
      <c r="AS8" s="15"/>
      <c r="AT8" s="15"/>
      <c r="AU8" s="15"/>
      <c r="AV8" s="15"/>
      <c r="AW8" s="15"/>
      <c r="AX8" s="16">
        <f>SUM(AP8:AW8)</f>
        <v>0</v>
      </c>
      <c r="AY8" s="17">
        <f>AX8/8</f>
        <v>0</v>
      </c>
      <c r="AZ8" s="15"/>
      <c r="BA8" s="18">
        <f>(AY8*0.75)+(AZ8*0.25)</f>
        <v>0</v>
      </c>
      <c r="BB8" s="2"/>
      <c r="BC8" s="15"/>
      <c r="BD8" s="15"/>
      <c r="BE8" s="15"/>
      <c r="BF8" s="15"/>
      <c r="BG8" s="15"/>
      <c r="BH8" s="16">
        <f>SUM(BC8:BG8)</f>
        <v>0</v>
      </c>
      <c r="BI8" s="18">
        <f>BH8/5</f>
        <v>0</v>
      </c>
      <c r="BK8" s="15"/>
      <c r="BL8" s="15"/>
      <c r="BM8" s="17">
        <f>(BK8*0.15)+(BL8*0.85)</f>
        <v>0</v>
      </c>
      <c r="BN8" s="15"/>
      <c r="BO8" s="19">
        <f>BI8+BM8+BN8</f>
        <v>0</v>
      </c>
      <c r="BP8" s="19">
        <f>BO8/3</f>
        <v>0</v>
      </c>
      <c r="BQ8" s="2"/>
      <c r="BR8" s="15"/>
      <c r="BS8" s="15"/>
      <c r="BT8" s="20">
        <f>(BR8*0.7)+(BS8*0.3)</f>
        <v>0</v>
      </c>
      <c r="BU8" s="21"/>
      <c r="BV8" s="15"/>
      <c r="BW8" s="19">
        <f>(BT8*0.5)+(BU8*0.25)+(BV8*0.25)</f>
        <v>0</v>
      </c>
      <c r="BX8" s="19">
        <f>(BA8+BP8+BW8)/3</f>
        <v>0</v>
      </c>
      <c r="BY8" s="3"/>
      <c r="BZ8" s="15"/>
      <c r="CA8" s="15"/>
      <c r="CB8" s="15"/>
      <c r="CC8" s="15"/>
      <c r="CD8" s="15"/>
      <c r="CE8" s="15"/>
      <c r="CF8" s="15"/>
      <c r="CG8" s="15"/>
      <c r="CH8" s="16">
        <f>SUM(BZ8:CG8)</f>
        <v>0</v>
      </c>
      <c r="CI8" s="17">
        <f>CH8/8</f>
        <v>0</v>
      </c>
      <c r="CJ8" s="15"/>
      <c r="CK8" s="18">
        <f>(CI8*0.75)+(CJ8*0.25)</f>
        <v>0</v>
      </c>
      <c r="CL8" s="2"/>
      <c r="CM8" s="15"/>
      <c r="CN8" s="15"/>
      <c r="CO8" s="15"/>
      <c r="CP8" s="15"/>
      <c r="CQ8" s="15"/>
      <c r="CR8" s="16">
        <f>SUM(CM8:CQ8)</f>
        <v>0</v>
      </c>
      <c r="CS8" s="18">
        <f>CR8/5</f>
        <v>0</v>
      </c>
      <c r="CU8" s="15"/>
      <c r="CV8" s="15"/>
      <c r="CW8" s="17">
        <f>(CU8*0.15)+(CV8*0.85)</f>
        <v>0</v>
      </c>
      <c r="CX8" s="15"/>
      <c r="CY8" s="19">
        <f>CS8+CW8+CX8</f>
        <v>0</v>
      </c>
      <c r="CZ8" s="19">
        <f>CY8/3</f>
        <v>0</v>
      </c>
      <c r="DA8" s="2"/>
      <c r="DB8" s="15"/>
      <c r="DC8" s="15"/>
      <c r="DD8" s="20">
        <f>(DB8*0.7)+(DC8*0.3)</f>
        <v>0</v>
      </c>
      <c r="DE8" s="21"/>
      <c r="DF8" s="15"/>
      <c r="DG8" s="19">
        <f>(DD8*0.5)+(DE8*0.25)+(DF8*0.25)</f>
        <v>0</v>
      </c>
      <c r="DH8" s="19">
        <f>(CK8+CZ8+DG8)/3</f>
        <v>0</v>
      </c>
      <c r="DI8" s="3"/>
      <c r="DJ8" s="15"/>
      <c r="DK8" s="15"/>
      <c r="DL8" s="15"/>
      <c r="DM8" s="15"/>
      <c r="DN8" s="15"/>
      <c r="DO8" s="15"/>
      <c r="DP8" s="15"/>
      <c r="DQ8" s="15"/>
      <c r="DR8" s="16">
        <f>SUM(DJ8:DQ8)</f>
        <v>0</v>
      </c>
      <c r="DS8" s="17">
        <f>DR8/8</f>
        <v>0</v>
      </c>
      <c r="DT8" s="15"/>
      <c r="DU8" s="18">
        <f>(DS8*0.75)+(DT8*0.25)</f>
        <v>0</v>
      </c>
      <c r="DV8" s="2"/>
      <c r="DW8" s="15"/>
      <c r="DX8" s="15"/>
      <c r="DY8" s="15"/>
      <c r="DZ8" s="15"/>
      <c r="EA8" s="15"/>
      <c r="EB8" s="16">
        <f>SUM(DW8:EA8)</f>
        <v>0</v>
      </c>
      <c r="EC8" s="18">
        <f>EB8/5</f>
        <v>0</v>
      </c>
      <c r="EE8" s="15"/>
      <c r="EF8" s="15"/>
      <c r="EG8" s="17">
        <f>(EE8*0.15)+(EF8*0.85)</f>
        <v>0</v>
      </c>
      <c r="EH8" s="15"/>
      <c r="EI8" s="19">
        <f>EC8+EG8+EH8</f>
        <v>0</v>
      </c>
      <c r="EJ8" s="19">
        <f>EI8/3</f>
        <v>0</v>
      </c>
      <c r="EK8" s="2"/>
      <c r="EL8" s="15"/>
      <c r="EM8" s="15"/>
      <c r="EN8" s="20">
        <f>(EL8*0.7)+(EM8*0.3)</f>
        <v>0</v>
      </c>
      <c r="EO8" s="21"/>
      <c r="EP8" s="15"/>
      <c r="EQ8" s="19">
        <f>(EN8*0.5)+(EO8*0.25)+(EP8*0.25)</f>
        <v>0</v>
      </c>
      <c r="ER8" s="19">
        <f>(DU8+EJ8+EQ8)/3</f>
        <v>0</v>
      </c>
      <c r="ES8" s="3"/>
      <c r="ET8" s="19">
        <f>AN8</f>
        <v>6.1290972222222218</v>
      </c>
      <c r="EU8" s="19">
        <f>BX8</f>
        <v>0</v>
      </c>
      <c r="EV8" s="19">
        <f>DH8</f>
        <v>0</v>
      </c>
      <c r="EW8" s="19">
        <f>ER8</f>
        <v>0</v>
      </c>
      <c r="EX8" s="19">
        <f>AVERAGE(ET8:EW8)</f>
        <v>1.5322743055555554</v>
      </c>
      <c r="EY8">
        <f>RANK(EX8,EX$8:EX$8)</f>
        <v>1</v>
      </c>
      <c r="FA8" s="19">
        <f>Q8</f>
        <v>6.1656249999999995</v>
      </c>
      <c r="FB8" s="19">
        <f>BA8</f>
        <v>0</v>
      </c>
      <c r="FC8" s="19">
        <f>CK8</f>
        <v>0</v>
      </c>
      <c r="FD8" s="19">
        <f>DU8</f>
        <v>0</v>
      </c>
      <c r="FE8" s="19">
        <f>AVERAGE(FA8:FD8)</f>
        <v>1.5414062499999999</v>
      </c>
      <c r="FF8">
        <f>RANK(FE8,FE$8:FE$8)</f>
        <v>1</v>
      </c>
      <c r="FH8" s="19">
        <f>AF8</f>
        <v>5.621666666666667</v>
      </c>
      <c r="FI8" s="19">
        <f>BP8</f>
        <v>0</v>
      </c>
      <c r="FJ8" s="19">
        <f>CZ8</f>
        <v>0</v>
      </c>
      <c r="FK8" s="19">
        <f>EJ8</f>
        <v>0</v>
      </c>
      <c r="FL8" s="19">
        <f>AVERAGE(FH8:FK8)</f>
        <v>1.4054166666666668</v>
      </c>
      <c r="FM8">
        <f>RANK(FL8,FL$8:FL$8)</f>
        <v>1</v>
      </c>
      <c r="FO8" s="19">
        <f>AM8</f>
        <v>6.6</v>
      </c>
      <c r="FP8" s="19">
        <f>BW8</f>
        <v>0</v>
      </c>
      <c r="FQ8" s="19">
        <f>DG8</f>
        <v>0</v>
      </c>
      <c r="FR8" s="19">
        <f>EQ8</f>
        <v>0</v>
      </c>
      <c r="FS8" s="19">
        <f>AVERAGE(FO8:FR8)</f>
        <v>1.65</v>
      </c>
      <c r="FT8">
        <f>RANK(FS8,FS$8:FS$8)</f>
        <v>1</v>
      </c>
    </row>
    <row r="9" spans="1:176" x14ac:dyDescent="0.2"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8"/>
      <c r="AH9" s="16"/>
      <c r="AI9" s="16"/>
      <c r="AJ9" s="16"/>
      <c r="AK9" s="16"/>
      <c r="AL9" s="16"/>
      <c r="AM9" s="19"/>
      <c r="AN9" s="19"/>
      <c r="BZ9" s="22"/>
      <c r="CA9" s="22"/>
      <c r="CB9" s="22"/>
      <c r="CC9" s="22"/>
      <c r="CD9" s="22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4"/>
      <c r="CQ9" s="22"/>
      <c r="CR9" s="23"/>
      <c r="CS9" s="23"/>
      <c r="CT9" s="23"/>
      <c r="CU9" s="23"/>
      <c r="CV9" s="23"/>
      <c r="CW9" s="23"/>
      <c r="CX9" s="24"/>
      <c r="CY9" s="24"/>
      <c r="CZ9" s="22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19"/>
      <c r="EU9" s="19"/>
      <c r="EV9" s="19"/>
      <c r="EW9" s="19"/>
      <c r="EX9" s="19"/>
    </row>
    <row r="10" spans="1:176" x14ac:dyDescent="0.2"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</row>
    <row r="11" spans="1:176" x14ac:dyDescent="0.2"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</row>
    <row r="12" spans="1:176" x14ac:dyDescent="0.2"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</row>
    <row r="14" spans="1:176" x14ac:dyDescent="0.2">
      <c r="B14" t="s">
        <v>55</v>
      </c>
    </row>
  </sheetData>
  <mergeCells count="32">
    <mergeCell ref="ET3:EY3"/>
    <mergeCell ref="FB3:FE3"/>
    <mergeCell ref="FI3:FL3"/>
    <mergeCell ref="FP3:FQ3"/>
    <mergeCell ref="F5:Q5"/>
    <mergeCell ref="S5:Y5"/>
    <mergeCell ref="AH5:AM5"/>
    <mergeCell ref="AP5:BA5"/>
    <mergeCell ref="BC5:BI5"/>
    <mergeCell ref="BR5:BW5"/>
    <mergeCell ref="ET5:EW5"/>
    <mergeCell ref="FA5:FD5"/>
    <mergeCell ref="FH5:FK5"/>
    <mergeCell ref="FO5:FR5"/>
    <mergeCell ref="BZ5:CK5"/>
    <mergeCell ref="CM5:CS5"/>
    <mergeCell ref="DB5:DG5"/>
    <mergeCell ref="DJ5:DU5"/>
    <mergeCell ref="DW5:EC5"/>
    <mergeCell ref="EL5:EQ5"/>
    <mergeCell ref="EN1:EP1"/>
    <mergeCell ref="DY1:EB1"/>
    <mergeCell ref="H1:M1"/>
    <mergeCell ref="U1:X1"/>
    <mergeCell ref="AJ1:AL1"/>
    <mergeCell ref="AR1:AW1"/>
    <mergeCell ref="BE1:BH1"/>
    <mergeCell ref="BT1:BV1"/>
    <mergeCell ref="CB1:CG1"/>
    <mergeCell ref="CO1:CR1"/>
    <mergeCell ref="DD1:DF1"/>
    <mergeCell ref="DL1:DP1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4.85546875" style="26" customWidth="1"/>
    <col min="4" max="5" width="5.7109375" style="26" customWidth="1"/>
    <col min="6" max="6" width="6.7109375" style="26" customWidth="1"/>
    <col min="7" max="7" width="3.140625" style="26" customWidth="1"/>
    <col min="8" max="9" width="5.7109375" style="26" customWidth="1"/>
    <col min="10" max="10" width="6.7109375" style="26" customWidth="1"/>
    <col min="11" max="11" width="3.140625" style="26" customWidth="1"/>
    <col min="12" max="13" width="5.7109375" style="26" customWidth="1"/>
    <col min="14" max="14" width="6.7109375" style="26" customWidth="1"/>
    <col min="15" max="15" width="3.140625" style="26" customWidth="1"/>
    <col min="16" max="17" width="5.7109375" style="26" customWidth="1"/>
    <col min="18" max="18" width="6.7109375" style="26" customWidth="1"/>
    <col min="19" max="19" width="3.140625" style="26" customWidth="1"/>
    <col min="20" max="23" width="6.7109375" style="26" customWidth="1"/>
    <col min="24" max="24" width="10.7109375" style="26" customWidth="1"/>
    <col min="25" max="25" width="11.42578125" style="26" customWidth="1"/>
    <col min="26" max="16384" width="9.140625" style="26"/>
  </cols>
  <sheetData>
    <row r="1" spans="1:25" x14ac:dyDescent="0.2">
      <c r="A1" s="26" t="s">
        <v>0</v>
      </c>
      <c r="D1" s="26" t="s">
        <v>1</v>
      </c>
      <c r="F1" s="59"/>
      <c r="G1" s="30"/>
      <c r="H1" s="26" t="s">
        <v>2</v>
      </c>
      <c r="J1" s="59"/>
      <c r="K1" s="51"/>
      <c r="L1" s="26" t="s">
        <v>3</v>
      </c>
      <c r="N1" s="59"/>
      <c r="O1" s="30"/>
      <c r="P1" s="26" t="s">
        <v>4</v>
      </c>
      <c r="R1" s="59"/>
      <c r="S1" s="30"/>
      <c r="Y1" s="31">
        <f ca="1">NOW()</f>
        <v>42636.704860300924</v>
      </c>
    </row>
    <row r="2" spans="1:25" x14ac:dyDescent="0.2">
      <c r="A2" s="32" t="s">
        <v>5</v>
      </c>
      <c r="G2" s="30"/>
      <c r="K2" s="51"/>
      <c r="O2" s="30"/>
      <c r="S2" s="30"/>
      <c r="Y2" s="33">
        <f ca="1">NOW()</f>
        <v>42636.704860300924</v>
      </c>
    </row>
    <row r="3" spans="1:25" x14ac:dyDescent="0.2">
      <c r="A3" s="34" t="s">
        <v>100</v>
      </c>
      <c r="C3" s="26" t="s">
        <v>7</v>
      </c>
      <c r="G3" s="30"/>
      <c r="K3" s="51"/>
      <c r="O3" s="30"/>
      <c r="S3" s="30"/>
    </row>
    <row r="4" spans="1:25" x14ac:dyDescent="0.2">
      <c r="D4" s="58"/>
      <c r="E4" s="58"/>
      <c r="F4" s="58" t="s">
        <v>65</v>
      </c>
      <c r="G4" s="30"/>
      <c r="H4" s="58"/>
      <c r="I4" s="58"/>
      <c r="J4" s="58" t="s">
        <v>65</v>
      </c>
      <c r="K4" s="30"/>
      <c r="L4" s="58"/>
      <c r="M4" s="58"/>
      <c r="N4" s="58" t="s">
        <v>65</v>
      </c>
      <c r="O4" s="30"/>
      <c r="P4" s="58"/>
      <c r="Q4" s="58"/>
      <c r="R4" s="58" t="s">
        <v>65</v>
      </c>
      <c r="S4" s="30"/>
      <c r="T4" s="96" t="s">
        <v>15</v>
      </c>
      <c r="U4" s="96"/>
      <c r="V4" s="96"/>
      <c r="W4" s="96"/>
      <c r="X4" s="58" t="s">
        <v>63</v>
      </c>
    </row>
    <row r="5" spans="1:25" s="58" customFormat="1" x14ac:dyDescent="0.2">
      <c r="A5" s="58" t="s">
        <v>18</v>
      </c>
      <c r="B5" s="58" t="s">
        <v>19</v>
      </c>
      <c r="C5" s="58" t="s">
        <v>22</v>
      </c>
      <c r="D5" s="58" t="s">
        <v>43</v>
      </c>
      <c r="E5" s="58" t="s">
        <v>41</v>
      </c>
      <c r="F5" s="58" t="s">
        <v>44</v>
      </c>
      <c r="G5" s="37"/>
      <c r="H5" s="58" t="s">
        <v>43</v>
      </c>
      <c r="I5" s="58" t="s">
        <v>41</v>
      </c>
      <c r="J5" s="58" t="s">
        <v>44</v>
      </c>
      <c r="K5" s="37"/>
      <c r="L5" s="58" t="s">
        <v>43</v>
      </c>
      <c r="M5" s="58" t="s">
        <v>41</v>
      </c>
      <c r="N5" s="58" t="s">
        <v>44</v>
      </c>
      <c r="O5" s="37"/>
      <c r="P5" s="58" t="s">
        <v>43</v>
      </c>
      <c r="Q5" s="58" t="s">
        <v>41</v>
      </c>
      <c r="R5" s="58" t="s">
        <v>44</v>
      </c>
      <c r="S5" s="37"/>
      <c r="T5" s="58" t="s">
        <v>45</v>
      </c>
      <c r="U5" s="58" t="s">
        <v>46</v>
      </c>
      <c r="V5" s="58" t="s">
        <v>47</v>
      </c>
      <c r="W5" s="58" t="s">
        <v>48</v>
      </c>
      <c r="X5" s="58" t="s">
        <v>33</v>
      </c>
      <c r="Y5" s="58" t="s">
        <v>49</v>
      </c>
    </row>
    <row r="6" spans="1:25" x14ac:dyDescent="0.2">
      <c r="G6" s="30"/>
      <c r="K6" s="30"/>
      <c r="O6" s="30"/>
      <c r="S6" s="30"/>
    </row>
    <row r="7" spans="1:25" x14ac:dyDescent="0.2">
      <c r="A7" s="26">
        <v>1</v>
      </c>
      <c r="B7" s="26" t="s">
        <v>90</v>
      </c>
      <c r="C7" s="26" t="s">
        <v>93</v>
      </c>
      <c r="D7" s="38">
        <v>6</v>
      </c>
      <c r="E7" s="38">
        <v>5.5</v>
      </c>
      <c r="F7" s="44">
        <f>(D7*0.75)+(E7*0.25)</f>
        <v>5.875</v>
      </c>
      <c r="G7" s="30"/>
      <c r="H7" s="38"/>
      <c r="I7" s="38"/>
      <c r="J7" s="44">
        <f>(H7*0.75)+(I7*0.25)</f>
        <v>0</v>
      </c>
      <c r="K7" s="30"/>
      <c r="L7" s="38"/>
      <c r="M7" s="38"/>
      <c r="N7" s="44">
        <f>(L7*0.75)+(M7*0.25)</f>
        <v>0</v>
      </c>
      <c r="O7" s="30"/>
      <c r="P7" s="38"/>
      <c r="Q7" s="38"/>
      <c r="R7" s="44">
        <f>(P7*0.75)+(Q7*0.25)</f>
        <v>0</v>
      </c>
      <c r="S7" s="30"/>
      <c r="T7" s="44">
        <f>F7</f>
        <v>5.875</v>
      </c>
      <c r="U7" s="44">
        <f>J7</f>
        <v>0</v>
      </c>
      <c r="V7" s="44">
        <f>N7</f>
        <v>0</v>
      </c>
      <c r="W7" s="44">
        <f>R7</f>
        <v>0</v>
      </c>
      <c r="X7" s="44">
        <f>AVERAGE(T7:V7)</f>
        <v>1.9583333333333333</v>
      </c>
      <c r="Y7" s="26">
        <f>RANK(X7,X$7:X$7)</f>
        <v>1</v>
      </c>
    </row>
    <row r="11" spans="1:25" x14ac:dyDescent="0.2">
      <c r="B11" s="26" t="s">
        <v>101</v>
      </c>
    </row>
    <row r="13" spans="1:25" x14ac:dyDescent="0.2">
      <c r="B13" s="55"/>
    </row>
  </sheetData>
  <mergeCells count="1">
    <mergeCell ref="T4:W4"/>
  </mergeCells>
  <pageMargins left="0.75" right="0.75" top="1" bottom="1" header="0.5" footer="0.5"/>
  <pageSetup paperSize="9" scale="95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4.85546875" style="26" customWidth="1"/>
    <col min="4" max="5" width="5.7109375" style="26" customWidth="1"/>
    <col min="6" max="6" width="6.7109375" style="26" customWidth="1"/>
    <col min="7" max="7" width="3.140625" style="26" customWidth="1"/>
    <col min="8" max="9" width="5.7109375" style="26" customWidth="1"/>
    <col min="10" max="10" width="6.7109375" style="26" customWidth="1"/>
    <col min="11" max="11" width="3.140625" style="26" customWidth="1"/>
    <col min="12" max="13" width="5.7109375" style="26" customWidth="1"/>
    <col min="14" max="14" width="6.7109375" style="26" customWidth="1"/>
    <col min="15" max="15" width="3.140625" style="26" customWidth="1"/>
    <col min="16" max="17" width="5.7109375" style="26" customWidth="1"/>
    <col min="18" max="18" width="6.7109375" style="26" customWidth="1"/>
    <col min="19" max="19" width="3.140625" style="26" customWidth="1"/>
    <col min="20" max="23" width="6.7109375" style="26" customWidth="1"/>
    <col min="24" max="24" width="10.7109375" style="26" customWidth="1"/>
    <col min="25" max="25" width="11.42578125" style="26" customWidth="1"/>
    <col min="26" max="16384" width="9.140625" style="26"/>
  </cols>
  <sheetData>
    <row r="1" spans="1:25" x14ac:dyDescent="0.2">
      <c r="A1" s="26" t="s">
        <v>0</v>
      </c>
      <c r="D1" s="26" t="s">
        <v>1</v>
      </c>
      <c r="F1" s="56"/>
      <c r="G1" s="30"/>
      <c r="H1" s="26" t="s">
        <v>2</v>
      </c>
      <c r="J1" s="56"/>
      <c r="K1" s="51"/>
      <c r="L1" s="26" t="s">
        <v>3</v>
      </c>
      <c r="N1" s="56"/>
      <c r="O1" s="30"/>
      <c r="P1" s="26" t="s">
        <v>4</v>
      </c>
      <c r="R1" s="56"/>
      <c r="S1" s="30"/>
      <c r="Y1" s="31">
        <f ca="1">NOW()</f>
        <v>42636.704860300924</v>
      </c>
    </row>
    <row r="2" spans="1:25" x14ac:dyDescent="0.2">
      <c r="A2" s="32" t="s">
        <v>5</v>
      </c>
      <c r="G2" s="30"/>
      <c r="K2" s="51"/>
      <c r="O2" s="30"/>
      <c r="S2" s="30"/>
      <c r="Y2" s="33">
        <f ca="1">NOW()</f>
        <v>42636.704860300924</v>
      </c>
    </row>
    <row r="3" spans="1:25" x14ac:dyDescent="0.2">
      <c r="A3" s="34" t="s">
        <v>98</v>
      </c>
      <c r="C3" s="26" t="s">
        <v>7</v>
      </c>
      <c r="G3" s="30"/>
      <c r="K3" s="51"/>
      <c r="O3" s="30"/>
      <c r="S3" s="30"/>
    </row>
    <row r="4" spans="1:25" x14ac:dyDescent="0.2">
      <c r="D4" s="57"/>
      <c r="E4" s="57"/>
      <c r="F4" s="57" t="s">
        <v>65</v>
      </c>
      <c r="G4" s="30"/>
      <c r="H4" s="57"/>
      <c r="I4" s="57"/>
      <c r="J4" s="57" t="s">
        <v>65</v>
      </c>
      <c r="K4" s="30"/>
      <c r="L4" s="57"/>
      <c r="M4" s="57"/>
      <c r="N4" s="57" t="s">
        <v>65</v>
      </c>
      <c r="O4" s="30"/>
      <c r="P4" s="57"/>
      <c r="Q4" s="57"/>
      <c r="R4" s="57" t="s">
        <v>65</v>
      </c>
      <c r="S4" s="30"/>
      <c r="T4" s="96" t="s">
        <v>15</v>
      </c>
      <c r="U4" s="96"/>
      <c r="V4" s="96"/>
      <c r="W4" s="96"/>
      <c r="X4" s="57" t="s">
        <v>63</v>
      </c>
    </row>
    <row r="5" spans="1:25" s="57" customFormat="1" x14ac:dyDescent="0.2">
      <c r="A5" s="57" t="s">
        <v>18</v>
      </c>
      <c r="B5" s="57" t="s">
        <v>19</v>
      </c>
      <c r="C5" s="57" t="s">
        <v>22</v>
      </c>
      <c r="D5" s="57" t="s">
        <v>43</v>
      </c>
      <c r="E5" s="57" t="s">
        <v>41</v>
      </c>
      <c r="F5" s="57" t="s">
        <v>44</v>
      </c>
      <c r="G5" s="37"/>
      <c r="H5" s="57" t="s">
        <v>43</v>
      </c>
      <c r="I5" s="57" t="s">
        <v>41</v>
      </c>
      <c r="J5" s="57" t="s">
        <v>44</v>
      </c>
      <c r="K5" s="37"/>
      <c r="L5" s="57" t="s">
        <v>43</v>
      </c>
      <c r="M5" s="57" t="s">
        <v>41</v>
      </c>
      <c r="N5" s="57" t="s">
        <v>44</v>
      </c>
      <c r="O5" s="37"/>
      <c r="P5" s="57" t="s">
        <v>43</v>
      </c>
      <c r="Q5" s="57" t="s">
        <v>41</v>
      </c>
      <c r="R5" s="57" t="s">
        <v>44</v>
      </c>
      <c r="S5" s="37"/>
      <c r="T5" s="57" t="s">
        <v>45</v>
      </c>
      <c r="U5" s="57" t="s">
        <v>46</v>
      </c>
      <c r="V5" s="57" t="s">
        <v>47</v>
      </c>
      <c r="W5" s="57" t="s">
        <v>48</v>
      </c>
      <c r="X5" s="57" t="s">
        <v>33</v>
      </c>
      <c r="Y5" s="57" t="s">
        <v>49</v>
      </c>
    </row>
    <row r="6" spans="1:25" x14ac:dyDescent="0.2">
      <c r="G6" s="30"/>
      <c r="K6" s="30"/>
      <c r="O6" s="30"/>
      <c r="S6" s="30"/>
    </row>
    <row r="7" spans="1:25" x14ac:dyDescent="0.2">
      <c r="A7" s="26">
        <v>1</v>
      </c>
      <c r="B7" s="26" t="s">
        <v>57</v>
      </c>
      <c r="C7" s="29"/>
      <c r="D7" s="29"/>
      <c r="E7" s="53"/>
      <c r="F7" s="54"/>
      <c r="G7" s="30"/>
      <c r="H7" s="29"/>
      <c r="I7" s="53"/>
      <c r="J7" s="54"/>
      <c r="K7" s="30"/>
      <c r="L7" s="29"/>
      <c r="M7" s="53"/>
      <c r="N7" s="54"/>
      <c r="O7" s="30"/>
      <c r="P7" s="29"/>
      <c r="Q7" s="53"/>
      <c r="R7" s="54"/>
      <c r="S7" s="30"/>
      <c r="T7" s="54"/>
      <c r="U7" s="54"/>
      <c r="V7" s="54"/>
      <c r="W7" s="54"/>
      <c r="X7" s="54"/>
      <c r="Y7" s="29"/>
    </row>
    <row r="8" spans="1:25" x14ac:dyDescent="0.2">
      <c r="A8" s="26">
        <v>2</v>
      </c>
      <c r="B8" s="26" t="s">
        <v>90</v>
      </c>
      <c r="C8" s="26" t="s">
        <v>93</v>
      </c>
      <c r="D8" s="38">
        <v>6</v>
      </c>
      <c r="E8" s="38">
        <v>5.5</v>
      </c>
      <c r="F8" s="44">
        <f>(D8*0.75)+(E8*0.25)</f>
        <v>5.875</v>
      </c>
      <c r="G8" s="30"/>
      <c r="H8" s="38"/>
      <c r="I8" s="38"/>
      <c r="J8" s="44">
        <f>(H8*0.75)+(I8*0.25)</f>
        <v>0</v>
      </c>
      <c r="K8" s="30"/>
      <c r="L8" s="38"/>
      <c r="M8" s="38"/>
      <c r="N8" s="44">
        <f>(L8*0.75)+(M8*0.25)</f>
        <v>0</v>
      </c>
      <c r="O8" s="30"/>
      <c r="P8" s="38"/>
      <c r="Q8" s="38"/>
      <c r="R8" s="44">
        <f>(P8*0.75)+(Q8*0.25)</f>
        <v>0</v>
      </c>
      <c r="S8" s="30"/>
      <c r="T8" s="44">
        <f>F8</f>
        <v>5.875</v>
      </c>
      <c r="U8" s="44">
        <f>J8</f>
        <v>0</v>
      </c>
      <c r="V8" s="44">
        <f>N8</f>
        <v>0</v>
      </c>
      <c r="W8" s="44">
        <f>R8</f>
        <v>0</v>
      </c>
      <c r="X8" s="44">
        <f>AVERAGE(T8:W8)</f>
        <v>1.46875</v>
      </c>
    </row>
    <row r="12" spans="1:25" x14ac:dyDescent="0.2">
      <c r="B12" s="26" t="s">
        <v>99</v>
      </c>
    </row>
    <row r="14" spans="1:25" x14ac:dyDescent="0.2">
      <c r="B14" s="55" t="s">
        <v>95</v>
      </c>
    </row>
  </sheetData>
  <mergeCells count="1">
    <mergeCell ref="T4:W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4.85546875" style="26" customWidth="1"/>
    <col min="4" max="6" width="5.7109375" style="26" customWidth="1"/>
    <col min="7" max="7" width="6.7109375" style="26" customWidth="1"/>
    <col min="8" max="8" width="3.140625" style="26" customWidth="1"/>
    <col min="9" max="11" width="5.7109375" style="26" customWidth="1"/>
    <col min="12" max="12" width="6.7109375" style="26" customWidth="1"/>
    <col min="13" max="13" width="3.140625" style="26" customWidth="1"/>
    <col min="14" max="16" width="5.7109375" style="26" customWidth="1"/>
    <col min="17" max="17" width="6.7109375" style="26" customWidth="1"/>
    <col min="18" max="18" width="3.140625" style="26" customWidth="1"/>
    <col min="19" max="21" width="5.7109375" style="26" customWidth="1"/>
    <col min="22" max="22" width="6.7109375" style="26" customWidth="1"/>
    <col min="23" max="23" width="3.140625" style="26" customWidth="1"/>
    <col min="24" max="28" width="10.7109375" style="26" customWidth="1"/>
    <col min="29" max="29" width="11.42578125" style="26" customWidth="1"/>
    <col min="30" max="16384" width="9.140625" style="26"/>
  </cols>
  <sheetData>
    <row r="1" spans="1:29" x14ac:dyDescent="0.2">
      <c r="A1" s="26" t="s">
        <v>0</v>
      </c>
      <c r="D1" s="26" t="s">
        <v>1</v>
      </c>
      <c r="F1" s="97"/>
      <c r="G1" s="97"/>
      <c r="H1" s="30"/>
      <c r="I1" s="45" t="s">
        <v>2</v>
      </c>
      <c r="J1" s="45"/>
      <c r="K1" s="98"/>
      <c r="L1" s="98"/>
      <c r="M1" s="30"/>
      <c r="N1" s="45" t="s">
        <v>3</v>
      </c>
      <c r="O1" s="45"/>
      <c r="P1" s="98"/>
      <c r="Q1" s="98"/>
      <c r="R1" s="30"/>
      <c r="S1" s="45" t="s">
        <v>4</v>
      </c>
      <c r="T1" s="45"/>
      <c r="U1" s="98"/>
      <c r="V1" s="98"/>
      <c r="W1" s="30"/>
      <c r="X1" s="31"/>
      <c r="Y1" s="31"/>
      <c r="Z1" s="31"/>
      <c r="AA1" s="31"/>
      <c r="AC1" s="31">
        <f ca="1">NOW()</f>
        <v>42636.704860300924</v>
      </c>
    </row>
    <row r="2" spans="1:29" x14ac:dyDescent="0.2">
      <c r="A2" s="32" t="s">
        <v>5</v>
      </c>
      <c r="H2" s="30"/>
      <c r="I2" s="45"/>
      <c r="J2" s="45"/>
      <c r="K2" s="45"/>
      <c r="L2" s="45"/>
      <c r="M2" s="30"/>
      <c r="N2" s="45"/>
      <c r="O2" s="45"/>
      <c r="P2" s="45"/>
      <c r="Q2" s="45"/>
      <c r="R2" s="30"/>
      <c r="S2" s="45"/>
      <c r="T2" s="45"/>
      <c r="U2" s="45"/>
      <c r="V2" s="45"/>
      <c r="W2" s="30"/>
      <c r="X2" s="33"/>
      <c r="Y2" s="33"/>
      <c r="Z2" s="33"/>
      <c r="AA2" s="33"/>
      <c r="AC2" s="33">
        <f ca="1">NOW()</f>
        <v>42636.704860300924</v>
      </c>
    </row>
    <row r="3" spans="1:29" x14ac:dyDescent="0.2">
      <c r="A3" s="26" t="s">
        <v>102</v>
      </c>
      <c r="C3" s="26" t="s">
        <v>7</v>
      </c>
      <c r="D3" s="99" t="s">
        <v>11</v>
      </c>
      <c r="E3" s="99"/>
      <c r="F3" s="99"/>
      <c r="G3" s="99"/>
      <c r="H3" s="30"/>
      <c r="I3" s="99" t="s">
        <v>11</v>
      </c>
      <c r="J3" s="99"/>
      <c r="K3" s="99"/>
      <c r="L3" s="99"/>
      <c r="M3" s="30"/>
      <c r="N3" s="99" t="s">
        <v>11</v>
      </c>
      <c r="O3" s="99"/>
      <c r="P3" s="99"/>
      <c r="Q3" s="99"/>
      <c r="R3" s="30"/>
      <c r="S3" s="99" t="s">
        <v>11</v>
      </c>
      <c r="T3" s="99"/>
      <c r="U3" s="99"/>
      <c r="V3" s="99"/>
      <c r="W3" s="30"/>
      <c r="X3" s="96" t="s">
        <v>103</v>
      </c>
      <c r="Y3" s="97"/>
      <c r="Z3" s="97"/>
      <c r="AA3" s="97"/>
      <c r="AB3" s="97"/>
    </row>
    <row r="4" spans="1:29" x14ac:dyDescent="0.2">
      <c r="F4" s="58" t="s">
        <v>104</v>
      </c>
      <c r="G4" s="58" t="s">
        <v>65</v>
      </c>
      <c r="H4" s="30"/>
      <c r="K4" s="58" t="s">
        <v>104</v>
      </c>
      <c r="L4" s="58" t="s">
        <v>65</v>
      </c>
      <c r="M4" s="30"/>
      <c r="P4" s="58" t="s">
        <v>104</v>
      </c>
      <c r="Q4" s="58" t="s">
        <v>65</v>
      </c>
      <c r="R4" s="30"/>
      <c r="U4" s="58" t="s">
        <v>104</v>
      </c>
      <c r="V4" s="58" t="s">
        <v>65</v>
      </c>
      <c r="W4" s="30"/>
      <c r="X4" s="58"/>
      <c r="Y4" s="58"/>
      <c r="Z4" s="58"/>
      <c r="AA4" s="58"/>
      <c r="AB4" s="58"/>
    </row>
    <row r="5" spans="1:29" s="58" customFormat="1" x14ac:dyDescent="0.2">
      <c r="A5" s="58" t="s">
        <v>18</v>
      </c>
      <c r="B5" s="58" t="s">
        <v>19</v>
      </c>
      <c r="C5" s="58" t="s">
        <v>22</v>
      </c>
      <c r="D5" s="58" t="s">
        <v>43</v>
      </c>
      <c r="E5" s="58" t="s">
        <v>41</v>
      </c>
      <c r="F5" s="58" t="s">
        <v>105</v>
      </c>
      <c r="G5" s="58" t="s">
        <v>44</v>
      </c>
      <c r="H5" s="37"/>
      <c r="I5" s="58" t="s">
        <v>43</v>
      </c>
      <c r="J5" s="58" t="s">
        <v>41</v>
      </c>
      <c r="K5" s="58" t="s">
        <v>105</v>
      </c>
      <c r="L5" s="58" t="s">
        <v>44</v>
      </c>
      <c r="M5" s="37"/>
      <c r="N5" s="58" t="s">
        <v>43</v>
      </c>
      <c r="O5" s="58" t="s">
        <v>41</v>
      </c>
      <c r="P5" s="58" t="s">
        <v>105</v>
      </c>
      <c r="Q5" s="58" t="s">
        <v>44</v>
      </c>
      <c r="R5" s="37"/>
      <c r="S5" s="58" t="s">
        <v>43</v>
      </c>
      <c r="T5" s="58" t="s">
        <v>41</v>
      </c>
      <c r="U5" s="58" t="s">
        <v>105</v>
      </c>
      <c r="V5" s="58" t="s">
        <v>44</v>
      </c>
      <c r="W5" s="37"/>
      <c r="X5" s="58" t="s">
        <v>45</v>
      </c>
      <c r="Y5" s="58" t="s">
        <v>46</v>
      </c>
      <c r="Z5" s="58" t="s">
        <v>47</v>
      </c>
      <c r="AA5" s="58" t="s">
        <v>48</v>
      </c>
      <c r="AB5" s="58" t="s">
        <v>106</v>
      </c>
      <c r="AC5" s="58" t="s">
        <v>49</v>
      </c>
    </row>
    <row r="6" spans="1:29" x14ac:dyDescent="0.2">
      <c r="H6" s="37"/>
      <c r="M6" s="37"/>
      <c r="R6" s="37"/>
      <c r="W6" s="37"/>
    </row>
    <row r="7" spans="1:29" x14ac:dyDescent="0.2">
      <c r="A7" s="26">
        <v>1</v>
      </c>
      <c r="B7" s="26" t="s">
        <v>107</v>
      </c>
      <c r="C7" s="29"/>
      <c r="D7" s="53"/>
      <c r="E7" s="53"/>
      <c r="F7" s="53"/>
      <c r="G7" s="54"/>
      <c r="H7" s="30"/>
      <c r="I7" s="53"/>
      <c r="J7" s="53"/>
      <c r="K7" s="53"/>
      <c r="L7" s="54"/>
      <c r="M7" s="30"/>
      <c r="N7" s="53"/>
      <c r="O7" s="53"/>
      <c r="P7" s="53"/>
      <c r="Q7" s="54"/>
      <c r="R7" s="30"/>
      <c r="S7" s="53"/>
      <c r="T7" s="53"/>
      <c r="U7" s="53"/>
      <c r="V7" s="54"/>
      <c r="W7" s="30"/>
      <c r="X7" s="54"/>
      <c r="Y7" s="54"/>
      <c r="Z7" s="54"/>
      <c r="AA7" s="54"/>
      <c r="AB7" s="54"/>
      <c r="AC7" s="29"/>
    </row>
    <row r="8" spans="1:29" x14ac:dyDescent="0.2">
      <c r="A8" s="26">
        <v>2</v>
      </c>
      <c r="B8" s="26" t="s">
        <v>108</v>
      </c>
      <c r="C8" s="29"/>
      <c r="D8" s="29"/>
      <c r="E8" s="29"/>
      <c r="F8" s="29"/>
      <c r="G8" s="29"/>
      <c r="H8" s="30"/>
      <c r="I8" s="29"/>
      <c r="J8" s="29"/>
      <c r="K8" s="29"/>
      <c r="L8" s="29"/>
      <c r="M8" s="30"/>
      <c r="N8" s="29"/>
      <c r="O8" s="29"/>
      <c r="P8" s="29"/>
      <c r="Q8" s="29"/>
      <c r="R8" s="30"/>
      <c r="S8" s="29"/>
      <c r="T8" s="29"/>
      <c r="U8" s="29"/>
      <c r="V8" s="29"/>
      <c r="W8" s="30"/>
      <c r="X8" s="29"/>
      <c r="Y8" s="29"/>
      <c r="Z8" s="29"/>
      <c r="AA8" s="29"/>
      <c r="AB8" s="29"/>
      <c r="AC8" s="29"/>
    </row>
    <row r="9" spans="1:29" x14ac:dyDescent="0.2">
      <c r="A9" s="26">
        <v>3</v>
      </c>
      <c r="B9" s="26" t="s">
        <v>109</v>
      </c>
      <c r="C9" s="29"/>
      <c r="D9" s="29"/>
      <c r="E9" s="29"/>
      <c r="F9" s="29"/>
      <c r="G9" s="29"/>
      <c r="H9" s="30"/>
      <c r="I9" s="29"/>
      <c r="J9" s="29"/>
      <c r="K9" s="29"/>
      <c r="L9" s="29"/>
      <c r="M9" s="30"/>
      <c r="N9" s="29"/>
      <c r="O9" s="29"/>
      <c r="P9" s="29"/>
      <c r="Q9" s="29"/>
      <c r="R9" s="30"/>
      <c r="S9" s="29"/>
      <c r="T9" s="29"/>
      <c r="U9" s="29"/>
      <c r="V9" s="29"/>
      <c r="W9" s="30"/>
      <c r="X9" s="29"/>
      <c r="Y9" s="29"/>
      <c r="Z9" s="29"/>
      <c r="AA9" s="29"/>
      <c r="AB9" s="29"/>
      <c r="AC9" s="29"/>
    </row>
    <row r="10" spans="1:29" x14ac:dyDescent="0.2">
      <c r="A10" s="26">
        <v>4</v>
      </c>
      <c r="B10" s="26" t="s">
        <v>110</v>
      </c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30"/>
      <c r="N10" s="29"/>
      <c r="O10" s="29"/>
      <c r="P10" s="29"/>
      <c r="Q10" s="29"/>
      <c r="R10" s="30"/>
      <c r="S10" s="29"/>
      <c r="T10" s="29"/>
      <c r="U10" s="29"/>
      <c r="V10" s="29"/>
      <c r="W10" s="30"/>
      <c r="X10" s="29"/>
      <c r="Y10" s="29"/>
      <c r="Z10" s="29"/>
      <c r="AA10" s="29"/>
      <c r="AB10" s="29"/>
      <c r="AC10" s="29"/>
    </row>
    <row r="11" spans="1:29" x14ac:dyDescent="0.2">
      <c r="A11" s="26">
        <v>5</v>
      </c>
      <c r="B11" s="26" t="s">
        <v>111</v>
      </c>
      <c r="C11" s="29"/>
      <c r="D11" s="29"/>
      <c r="E11" s="29"/>
      <c r="F11" s="29"/>
      <c r="G11" s="29"/>
      <c r="H11" s="37"/>
      <c r="I11" s="29"/>
      <c r="J11" s="29"/>
      <c r="K11" s="29"/>
      <c r="L11" s="29"/>
      <c r="M11" s="37"/>
      <c r="N11" s="29"/>
      <c r="O11" s="29"/>
      <c r="P11" s="29"/>
      <c r="Q11" s="29"/>
      <c r="R11" s="37"/>
      <c r="S11" s="29"/>
      <c r="T11" s="29"/>
      <c r="U11" s="29"/>
      <c r="V11" s="29"/>
      <c r="W11" s="37"/>
      <c r="X11" s="29"/>
      <c r="Y11" s="29"/>
      <c r="Z11" s="29"/>
      <c r="AA11" s="29"/>
      <c r="AB11" s="29"/>
      <c r="AC11" s="29"/>
    </row>
    <row r="12" spans="1:29" x14ac:dyDescent="0.2">
      <c r="A12" s="26">
        <v>6</v>
      </c>
      <c r="B12" s="26" t="s">
        <v>112</v>
      </c>
      <c r="C12" s="29"/>
      <c r="D12" s="29"/>
      <c r="E12" s="29"/>
      <c r="F12" s="29"/>
      <c r="G12" s="29"/>
      <c r="H12" s="30"/>
      <c r="I12" s="29"/>
      <c r="J12" s="29"/>
      <c r="K12" s="29"/>
      <c r="L12" s="29"/>
      <c r="M12" s="30"/>
      <c r="N12" s="29"/>
      <c r="O12" s="29"/>
      <c r="P12" s="29"/>
      <c r="Q12" s="29"/>
      <c r="R12" s="30"/>
      <c r="S12" s="29"/>
      <c r="T12" s="29"/>
      <c r="U12" s="29"/>
      <c r="V12" s="29"/>
      <c r="W12" s="30"/>
      <c r="X12" s="29"/>
      <c r="Y12" s="29"/>
      <c r="Z12" s="29"/>
      <c r="AA12" s="29"/>
      <c r="AB12" s="29"/>
      <c r="AC12" s="29"/>
    </row>
    <row r="13" spans="1:29" x14ac:dyDescent="0.2">
      <c r="A13" s="62" t="s">
        <v>113</v>
      </c>
      <c r="B13" s="26" t="s">
        <v>114</v>
      </c>
      <c r="C13" s="26" t="s">
        <v>115</v>
      </c>
      <c r="D13" s="38">
        <v>4</v>
      </c>
      <c r="E13" s="38">
        <v>5.5</v>
      </c>
      <c r="F13" s="38">
        <v>5.5</v>
      </c>
      <c r="G13" s="44">
        <f>(D13*0.5)+(E13*0.25)+(F13*0.25)</f>
        <v>4.75</v>
      </c>
      <c r="H13" s="30"/>
      <c r="I13" s="38"/>
      <c r="J13" s="38"/>
      <c r="K13" s="38"/>
      <c r="L13" s="44">
        <f>(I13*0.5)+(J13*0.25)+(K13*0.25)</f>
        <v>0</v>
      </c>
      <c r="M13" s="30"/>
      <c r="N13" s="38"/>
      <c r="O13" s="38"/>
      <c r="P13" s="38"/>
      <c r="Q13" s="44">
        <f>(N13*0.5)+(O13*0.25)+(P13*0.25)</f>
        <v>0</v>
      </c>
      <c r="R13" s="30"/>
      <c r="S13" s="38"/>
      <c r="T13" s="38"/>
      <c r="U13" s="38"/>
      <c r="V13" s="44">
        <f>(S13*0.5)+(T13*0.25)+(U13*0.25)</f>
        <v>0</v>
      </c>
      <c r="W13" s="30"/>
      <c r="X13" s="44">
        <f>G13</f>
        <v>4.75</v>
      </c>
      <c r="Y13" s="44">
        <f>L13</f>
        <v>0</v>
      </c>
      <c r="Z13" s="44">
        <f>Q13</f>
        <v>0</v>
      </c>
      <c r="AA13" s="44">
        <f>V13</f>
        <v>0</v>
      </c>
      <c r="AB13" s="44">
        <f>AVERAGE(X13:AA13)</f>
        <v>1.1875</v>
      </c>
    </row>
    <row r="14" spans="1:29" x14ac:dyDescent="0.2">
      <c r="I14" s="59"/>
      <c r="J14" s="59"/>
      <c r="K14" s="59"/>
      <c r="L14" s="59"/>
      <c r="M14" s="59"/>
      <c r="N14" s="59"/>
      <c r="O14" s="59"/>
    </row>
    <row r="17" spans="2:2" x14ac:dyDescent="0.2">
      <c r="B17" s="34" t="s">
        <v>116</v>
      </c>
    </row>
    <row r="19" spans="2:2" x14ac:dyDescent="0.2">
      <c r="B19" s="55" t="s">
        <v>95</v>
      </c>
    </row>
    <row r="21" spans="2:2" x14ac:dyDescent="0.2">
      <c r="B21" s="63"/>
    </row>
  </sheetData>
  <mergeCells count="9">
    <mergeCell ref="X3:AB3"/>
    <mergeCell ref="F1:G1"/>
    <mergeCell ref="K1:L1"/>
    <mergeCell ref="P1:Q1"/>
    <mergeCell ref="U1:V1"/>
    <mergeCell ref="D3:G3"/>
    <mergeCell ref="I3:L3"/>
    <mergeCell ref="N3:Q3"/>
    <mergeCell ref="S3:V3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4" width="5.7109375" customWidth="1"/>
    <col min="25" max="25" width="6.7109375" customWidth="1"/>
    <col min="26" max="26" width="3.140625" customWidth="1"/>
    <col min="27" max="34" width="5.7109375" customWidth="1"/>
    <col min="35" max="35" width="7.5703125" customWidth="1"/>
    <col min="36" max="36" width="6.5703125" customWidth="1"/>
    <col min="37" max="38" width="5.7109375" customWidth="1"/>
    <col min="39" max="39" width="3.140625" customWidth="1"/>
    <col min="40" max="45" width="5.7109375" customWidth="1"/>
    <col min="46" max="46" width="6.7109375" customWidth="1"/>
    <col min="47" max="47" width="3.140625" customWidth="1"/>
    <col min="48" max="55" width="5.7109375" customWidth="1"/>
    <col min="56" max="56" width="7.5703125" customWidth="1"/>
    <col min="57" max="57" width="6.5703125" customWidth="1"/>
    <col min="58" max="59" width="5.7109375" customWidth="1"/>
    <col min="60" max="60" width="3.140625" customWidth="1"/>
    <col min="61" max="65" width="5.7109375" customWidth="1"/>
    <col min="66" max="67" width="6.7109375" customWidth="1"/>
    <col min="68" max="68" width="3.140625" customWidth="1"/>
    <col min="69" max="76" width="5.7109375" customWidth="1"/>
    <col min="77" max="77" width="7.5703125" customWidth="1"/>
    <col min="78" max="78" width="6.5703125" customWidth="1"/>
    <col min="79" max="80" width="5.7109375" customWidth="1"/>
    <col min="81" max="81" width="3.140625" customWidth="1"/>
    <col min="82" max="86" width="5.7109375" customWidth="1"/>
    <col min="87" max="88" width="6.7109375" customWidth="1"/>
    <col min="89" max="89" width="3.140625" customWidth="1"/>
    <col min="90" max="94" width="8.7109375" customWidth="1"/>
    <col min="95" max="95" width="11.42578125" customWidth="1"/>
  </cols>
  <sheetData>
    <row r="1" spans="1:95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M1" s="93"/>
      <c r="R1" s="2"/>
      <c r="Z1" s="3"/>
      <c r="AA1" t="s">
        <v>2</v>
      </c>
      <c r="AC1" s="93" t="str">
        <f>E2</f>
        <v>John</v>
      </c>
      <c r="AD1" s="93"/>
      <c r="AE1" s="93"/>
      <c r="AF1" s="93"/>
      <c r="AG1" s="93"/>
      <c r="AH1" s="93"/>
      <c r="AM1" s="2"/>
      <c r="AU1" s="71"/>
      <c r="AV1" t="s">
        <v>3</v>
      </c>
      <c r="AX1" s="66" t="str">
        <f>E3</f>
        <v>Mark</v>
      </c>
      <c r="AY1" s="66"/>
      <c r="AZ1" s="66"/>
      <c r="BA1" s="66"/>
      <c r="BB1" s="66"/>
      <c r="BC1" s="66"/>
      <c r="BH1" s="2"/>
      <c r="BP1" s="3"/>
      <c r="BQ1" s="72" t="s">
        <v>4</v>
      </c>
      <c r="BS1" s="93" t="str">
        <f>E4</f>
        <v>Roy</v>
      </c>
      <c r="BT1" s="93"/>
      <c r="BU1" s="93"/>
      <c r="BV1" s="93"/>
      <c r="BW1" s="93"/>
      <c r="BX1" s="93"/>
      <c r="CC1" s="2"/>
      <c r="CK1" s="3"/>
      <c r="CL1" s="6"/>
      <c r="CM1" s="6"/>
      <c r="CN1" s="6"/>
      <c r="CO1" s="6"/>
      <c r="CQ1" s="6">
        <f ca="1">NOW()</f>
        <v>42636.704860300924</v>
      </c>
    </row>
    <row r="2" spans="1:95" x14ac:dyDescent="0.2">
      <c r="A2" s="7" t="s">
        <v>5</v>
      </c>
      <c r="D2" t="s">
        <v>2</v>
      </c>
      <c r="E2" t="s">
        <v>57</v>
      </c>
      <c r="R2" s="2"/>
      <c r="Z2" s="3"/>
      <c r="AM2" s="2"/>
      <c r="AU2" s="71"/>
      <c r="BH2" s="2"/>
      <c r="BP2" s="3"/>
      <c r="CC2" s="2"/>
      <c r="CK2" s="3"/>
      <c r="CL2" s="8"/>
      <c r="CM2" s="8"/>
      <c r="CN2" s="8"/>
      <c r="CO2" s="8"/>
      <c r="CQ2" s="8">
        <f ca="1">NOW()</f>
        <v>42636.704860300924</v>
      </c>
    </row>
    <row r="3" spans="1:95" x14ac:dyDescent="0.2">
      <c r="A3" t="s">
        <v>119</v>
      </c>
      <c r="C3" t="s">
        <v>7</v>
      </c>
      <c r="D3" t="s">
        <v>3</v>
      </c>
      <c r="E3" t="s">
        <v>59</v>
      </c>
      <c r="R3" s="2"/>
      <c r="Z3" s="3"/>
      <c r="AM3" s="2"/>
      <c r="AU3" s="71"/>
      <c r="BH3" s="2"/>
      <c r="BP3" s="3"/>
      <c r="CC3" s="2"/>
      <c r="CK3" s="3"/>
      <c r="CL3" s="8"/>
      <c r="CM3" s="8"/>
      <c r="CN3" s="8"/>
      <c r="CO3" s="8"/>
      <c r="CQ3" s="8"/>
    </row>
    <row r="4" spans="1:95" x14ac:dyDescent="0.2">
      <c r="D4" t="s">
        <v>4</v>
      </c>
      <c r="E4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2"/>
      <c r="S4" s="95" t="s">
        <v>11</v>
      </c>
      <c r="T4" s="95"/>
      <c r="U4" s="95"/>
      <c r="V4" s="95"/>
      <c r="W4" s="95"/>
      <c r="X4" s="95"/>
      <c r="Z4" s="3"/>
      <c r="AA4" s="95" t="s">
        <v>9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2"/>
      <c r="AN4" s="95" t="s">
        <v>11</v>
      </c>
      <c r="AO4" s="95"/>
      <c r="AP4" s="95"/>
      <c r="AQ4" s="95"/>
      <c r="AR4" s="95"/>
      <c r="AS4" s="95"/>
      <c r="AU4" s="71"/>
      <c r="AV4" s="95" t="s">
        <v>9</v>
      </c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2"/>
      <c r="BI4" s="95" t="s">
        <v>11</v>
      </c>
      <c r="BJ4" s="95"/>
      <c r="BK4" s="95"/>
      <c r="BL4" s="95"/>
      <c r="BM4" s="95"/>
      <c r="BN4" s="95"/>
      <c r="BO4" s="65"/>
      <c r="BP4" s="3"/>
      <c r="BQ4" s="95" t="s">
        <v>9</v>
      </c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2"/>
      <c r="CD4" s="95" t="s">
        <v>11</v>
      </c>
      <c r="CE4" s="95"/>
      <c r="CF4" s="95"/>
      <c r="CG4" s="95"/>
      <c r="CH4" s="95"/>
      <c r="CI4" s="95"/>
      <c r="CK4" s="3"/>
      <c r="CL4" s="95" t="s">
        <v>103</v>
      </c>
      <c r="CM4" s="93"/>
      <c r="CN4" s="93"/>
      <c r="CO4" s="93"/>
      <c r="CP4" s="93"/>
    </row>
    <row r="5" spans="1:95" x14ac:dyDescent="0.2">
      <c r="O5" s="65" t="s">
        <v>120</v>
      </c>
      <c r="P5" s="65" t="s">
        <v>20</v>
      </c>
      <c r="R5" s="10"/>
      <c r="Y5" s="65" t="s">
        <v>65</v>
      </c>
      <c r="Z5" s="3"/>
      <c r="AJ5" s="65" t="s">
        <v>120</v>
      </c>
      <c r="AK5" t="s">
        <v>20</v>
      </c>
      <c r="AM5" s="10"/>
      <c r="AT5" s="65" t="s">
        <v>65</v>
      </c>
      <c r="AU5" s="12"/>
      <c r="BE5" s="65" t="s">
        <v>120</v>
      </c>
      <c r="BF5" t="s">
        <v>20</v>
      </c>
      <c r="BH5" s="10"/>
      <c r="BO5" s="65" t="s">
        <v>65</v>
      </c>
      <c r="BP5" s="12"/>
      <c r="BZ5" s="65" t="s">
        <v>120</v>
      </c>
      <c r="CA5" t="s">
        <v>20</v>
      </c>
      <c r="CC5" s="10"/>
      <c r="CJ5" s="65" t="s">
        <v>65</v>
      </c>
      <c r="CK5" s="12"/>
      <c r="CL5" s="65"/>
      <c r="CM5" s="65"/>
      <c r="CN5" s="65"/>
      <c r="CO5" s="65"/>
      <c r="CP5" s="65"/>
    </row>
    <row r="6" spans="1:95" s="65" customFormat="1" x14ac:dyDescent="0.2">
      <c r="A6" s="65" t="s">
        <v>18</v>
      </c>
      <c r="B6" s="65" t="s">
        <v>19</v>
      </c>
      <c r="C6" s="65" t="s">
        <v>20</v>
      </c>
      <c r="D6" s="65" t="s">
        <v>21</v>
      </c>
      <c r="E6" s="65" t="s">
        <v>22</v>
      </c>
      <c r="F6" s="65" t="s">
        <v>23</v>
      </c>
      <c r="G6" s="65" t="s">
        <v>24</v>
      </c>
      <c r="H6" s="65" t="s">
        <v>25</v>
      </c>
      <c r="I6" s="65" t="s">
        <v>26</v>
      </c>
      <c r="J6" s="65" t="s">
        <v>27</v>
      </c>
      <c r="K6" s="65" t="s">
        <v>28</v>
      </c>
      <c r="L6" s="65" t="s">
        <v>121</v>
      </c>
      <c r="M6" s="65" t="s">
        <v>122</v>
      </c>
      <c r="N6" s="65" t="s">
        <v>123</v>
      </c>
      <c r="O6" s="65" t="s">
        <v>124</v>
      </c>
      <c r="P6" s="65" t="s">
        <v>125</v>
      </c>
      <c r="Q6" s="65" t="s">
        <v>33</v>
      </c>
      <c r="R6" s="10"/>
      <c r="S6" s="65" t="s">
        <v>40</v>
      </c>
      <c r="T6" s="65" t="s">
        <v>42</v>
      </c>
      <c r="U6" s="65" t="s">
        <v>43</v>
      </c>
      <c r="V6" s="65" t="s">
        <v>41</v>
      </c>
      <c r="W6" s="65" t="s">
        <v>20</v>
      </c>
      <c r="X6" s="65" t="s">
        <v>123</v>
      </c>
      <c r="Y6" s="65" t="s">
        <v>44</v>
      </c>
      <c r="Z6" s="12"/>
      <c r="AA6" s="65" t="s">
        <v>23</v>
      </c>
      <c r="AB6" s="65" t="s">
        <v>24</v>
      </c>
      <c r="AC6" s="65" t="s">
        <v>25</v>
      </c>
      <c r="AD6" s="65" t="s">
        <v>26</v>
      </c>
      <c r="AE6" s="65" t="s">
        <v>27</v>
      </c>
      <c r="AF6" s="65" t="s">
        <v>28</v>
      </c>
      <c r="AG6" s="65" t="s">
        <v>121</v>
      </c>
      <c r="AH6" s="65" t="s">
        <v>122</v>
      </c>
      <c r="AI6" s="65" t="s">
        <v>123</v>
      </c>
      <c r="AJ6" s="65" t="s">
        <v>124</v>
      </c>
      <c r="AK6" s="65" t="s">
        <v>125</v>
      </c>
      <c r="AL6" s="65" t="s">
        <v>33</v>
      </c>
      <c r="AM6" s="10"/>
      <c r="AN6" s="65" t="s">
        <v>40</v>
      </c>
      <c r="AO6" s="65" t="s">
        <v>42</v>
      </c>
      <c r="AP6" s="65" t="s">
        <v>43</v>
      </c>
      <c r="AQ6" s="65" t="s">
        <v>41</v>
      </c>
      <c r="AR6" s="65" t="s">
        <v>20</v>
      </c>
      <c r="AS6" s="65" t="s">
        <v>123</v>
      </c>
      <c r="AT6" s="65" t="s">
        <v>44</v>
      </c>
      <c r="AU6" s="12"/>
      <c r="AV6" s="65" t="s">
        <v>23</v>
      </c>
      <c r="AW6" s="65" t="s">
        <v>24</v>
      </c>
      <c r="AX6" s="65" t="s">
        <v>25</v>
      </c>
      <c r="AY6" s="65" t="s">
        <v>26</v>
      </c>
      <c r="AZ6" s="65" t="s">
        <v>27</v>
      </c>
      <c r="BA6" s="65" t="s">
        <v>28</v>
      </c>
      <c r="BB6" s="65" t="s">
        <v>121</v>
      </c>
      <c r="BC6" s="65" t="s">
        <v>122</v>
      </c>
      <c r="BD6" s="65" t="s">
        <v>123</v>
      </c>
      <c r="BE6" s="65" t="s">
        <v>124</v>
      </c>
      <c r="BF6" s="65" t="s">
        <v>125</v>
      </c>
      <c r="BG6" s="65" t="s">
        <v>33</v>
      </c>
      <c r="BH6" s="10"/>
      <c r="BI6" s="65" t="s">
        <v>40</v>
      </c>
      <c r="BJ6" s="65" t="s">
        <v>42</v>
      </c>
      <c r="BK6" s="65" t="s">
        <v>43</v>
      </c>
      <c r="BL6" s="65" t="s">
        <v>41</v>
      </c>
      <c r="BM6" s="65" t="s">
        <v>20</v>
      </c>
      <c r="BN6" s="65" t="s">
        <v>123</v>
      </c>
      <c r="BO6" s="65" t="s">
        <v>44</v>
      </c>
      <c r="BP6" s="12"/>
      <c r="BQ6" s="65" t="s">
        <v>23</v>
      </c>
      <c r="BR6" s="65" t="s">
        <v>24</v>
      </c>
      <c r="BS6" s="65" t="s">
        <v>25</v>
      </c>
      <c r="BT6" s="65" t="s">
        <v>26</v>
      </c>
      <c r="BU6" s="65" t="s">
        <v>27</v>
      </c>
      <c r="BV6" s="65" t="s">
        <v>28</v>
      </c>
      <c r="BW6" s="65" t="s">
        <v>121</v>
      </c>
      <c r="BX6" s="65" t="s">
        <v>122</v>
      </c>
      <c r="BY6" s="65" t="s">
        <v>123</v>
      </c>
      <c r="BZ6" s="65" t="s">
        <v>124</v>
      </c>
      <c r="CA6" s="65" t="s">
        <v>125</v>
      </c>
      <c r="CB6" s="65" t="s">
        <v>33</v>
      </c>
      <c r="CC6" s="10"/>
      <c r="CD6" s="65" t="s">
        <v>40</v>
      </c>
      <c r="CE6" s="65" t="s">
        <v>42</v>
      </c>
      <c r="CF6" s="65" t="s">
        <v>43</v>
      </c>
      <c r="CG6" s="65" t="s">
        <v>41</v>
      </c>
      <c r="CH6" s="65" t="s">
        <v>20</v>
      </c>
      <c r="CI6" s="65" t="s">
        <v>123</v>
      </c>
      <c r="CJ6" s="65" t="s">
        <v>44</v>
      </c>
      <c r="CK6" s="12"/>
      <c r="CL6" s="65" t="s">
        <v>45</v>
      </c>
      <c r="CM6" s="65" t="s">
        <v>46</v>
      </c>
      <c r="CN6" s="65" t="s">
        <v>47</v>
      </c>
      <c r="CO6" s="11" t="s">
        <v>48</v>
      </c>
      <c r="CP6" s="65" t="s">
        <v>106</v>
      </c>
      <c r="CQ6" s="65" t="s">
        <v>49</v>
      </c>
    </row>
    <row r="7" spans="1:95" x14ac:dyDescent="0.2">
      <c r="R7" s="2"/>
      <c r="Z7" s="3"/>
      <c r="AM7" s="2"/>
      <c r="AU7" s="71"/>
      <c r="BH7" s="2"/>
      <c r="BP7" s="3"/>
      <c r="CC7" s="2"/>
      <c r="CK7" s="3"/>
    </row>
    <row r="8" spans="1:95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9</v>
      </c>
      <c r="J8" s="15">
        <v>6</v>
      </c>
      <c r="K8" s="15">
        <v>7</v>
      </c>
      <c r="L8" s="15">
        <v>6</v>
      </c>
      <c r="M8" s="15">
        <v>5</v>
      </c>
      <c r="N8" s="18">
        <f t="shared" ref="N8:N13" si="0">SUM(F8:M8)</f>
        <v>49</v>
      </c>
      <c r="O8" s="73"/>
      <c r="P8" s="73"/>
      <c r="Q8" s="73"/>
      <c r="R8" s="2"/>
      <c r="S8" s="74"/>
      <c r="T8" s="74"/>
      <c r="U8" s="74"/>
      <c r="V8" s="74"/>
      <c r="W8" s="74"/>
      <c r="X8" s="75"/>
      <c r="Y8" s="75"/>
      <c r="Z8" s="3"/>
      <c r="AA8" s="15"/>
      <c r="AB8" s="15"/>
      <c r="AC8" s="15"/>
      <c r="AD8" s="15"/>
      <c r="AE8" s="15"/>
      <c r="AF8" s="15"/>
      <c r="AG8" s="15"/>
      <c r="AH8" s="15"/>
      <c r="AI8" s="18">
        <f t="shared" ref="AI8:AI13" si="1">SUM(AA8:AH8)</f>
        <v>0</v>
      </c>
      <c r="AJ8" s="73"/>
      <c r="AK8" s="73"/>
      <c r="AL8" s="73"/>
      <c r="AM8" s="2"/>
      <c r="AN8" s="74"/>
      <c r="AO8" s="74"/>
      <c r="AP8" s="74"/>
      <c r="AQ8" s="74"/>
      <c r="AR8" s="74"/>
      <c r="AS8" s="75"/>
      <c r="AT8" s="75"/>
      <c r="AU8" s="76"/>
      <c r="AV8" s="15"/>
      <c r="AW8" s="15"/>
      <c r="AX8" s="15"/>
      <c r="AY8" s="15"/>
      <c r="AZ8" s="15"/>
      <c r="BA8" s="15"/>
      <c r="BB8" s="15"/>
      <c r="BC8" s="15"/>
      <c r="BD8" s="18">
        <f t="shared" ref="BD8:BD13" si="2">SUM(AV8:BC8)</f>
        <v>0</v>
      </c>
      <c r="BE8" s="73"/>
      <c r="BF8" s="73"/>
      <c r="BG8" s="73"/>
      <c r="BH8" s="2"/>
      <c r="BI8" s="74"/>
      <c r="BJ8" s="74"/>
      <c r="BK8" s="74"/>
      <c r="BL8" s="74"/>
      <c r="BM8" s="74"/>
      <c r="BN8" s="75"/>
      <c r="BO8" s="75"/>
      <c r="BP8" s="77"/>
      <c r="BQ8" s="15"/>
      <c r="BR8" s="15"/>
      <c r="BS8" s="15"/>
      <c r="BT8" s="15"/>
      <c r="BU8" s="15"/>
      <c r="BV8" s="15"/>
      <c r="BW8" s="15"/>
      <c r="BX8" s="15"/>
      <c r="BY8" s="18">
        <f t="shared" ref="BY8:BY13" si="3">SUM(BQ8:BX8)</f>
        <v>0</v>
      </c>
      <c r="BZ8" s="73"/>
      <c r="CA8" s="73"/>
      <c r="CB8" s="73"/>
      <c r="CC8" s="2"/>
      <c r="CD8" s="74"/>
      <c r="CE8" s="74"/>
      <c r="CF8" s="74"/>
      <c r="CG8" s="74"/>
      <c r="CH8" s="74"/>
      <c r="CI8" s="75"/>
      <c r="CJ8" s="75"/>
      <c r="CK8" s="77"/>
      <c r="CL8" s="75"/>
      <c r="CM8" s="75"/>
      <c r="CN8" s="75"/>
      <c r="CO8" s="75"/>
      <c r="CP8" s="75"/>
      <c r="CQ8" s="2"/>
    </row>
    <row r="9" spans="1:95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3</v>
      </c>
      <c r="J9" s="15">
        <v>5</v>
      </c>
      <c r="K9" s="15">
        <v>4</v>
      </c>
      <c r="L9" s="15">
        <v>4.5</v>
      </c>
      <c r="M9" s="15">
        <v>5</v>
      </c>
      <c r="N9" s="18">
        <f t="shared" si="0"/>
        <v>41.5</v>
      </c>
      <c r="O9" s="73"/>
      <c r="P9" s="73"/>
      <c r="Q9" s="73"/>
      <c r="R9" s="2"/>
      <c r="S9" s="2"/>
      <c r="T9" s="2"/>
      <c r="U9" s="2"/>
      <c r="V9" s="2"/>
      <c r="W9" s="2"/>
      <c r="X9" s="2"/>
      <c r="Y9" s="2"/>
      <c r="Z9" s="3"/>
      <c r="AA9" s="15"/>
      <c r="AB9" s="15"/>
      <c r="AC9" s="15"/>
      <c r="AD9" s="15"/>
      <c r="AE9" s="15"/>
      <c r="AF9" s="15"/>
      <c r="AG9" s="15"/>
      <c r="AH9" s="15"/>
      <c r="AI9" s="18">
        <f t="shared" si="1"/>
        <v>0</v>
      </c>
      <c r="AJ9" s="73"/>
      <c r="AK9" s="73"/>
      <c r="AL9" s="73"/>
      <c r="AM9" s="2"/>
      <c r="AN9" s="2"/>
      <c r="AO9" s="2"/>
      <c r="AP9" s="2"/>
      <c r="AQ9" s="2"/>
      <c r="AR9" s="2"/>
      <c r="AS9" s="2"/>
      <c r="AT9" s="2"/>
      <c r="AU9" s="71"/>
      <c r="AV9" s="15"/>
      <c r="AW9" s="15"/>
      <c r="AX9" s="15"/>
      <c r="AY9" s="15"/>
      <c r="AZ9" s="15"/>
      <c r="BA9" s="15"/>
      <c r="BB9" s="15"/>
      <c r="BC9" s="15"/>
      <c r="BD9" s="18">
        <f t="shared" si="2"/>
        <v>0</v>
      </c>
      <c r="BE9" s="73"/>
      <c r="BF9" s="73"/>
      <c r="BG9" s="73"/>
      <c r="BH9" s="2"/>
      <c r="BI9" s="2"/>
      <c r="BJ9" s="2"/>
      <c r="BK9" s="2"/>
      <c r="BL9" s="2"/>
      <c r="BM9" s="2"/>
      <c r="BN9" s="2"/>
      <c r="BO9" s="2"/>
      <c r="BP9" s="3"/>
      <c r="BQ9" s="15"/>
      <c r="BR9" s="15"/>
      <c r="BS9" s="15"/>
      <c r="BT9" s="15"/>
      <c r="BU9" s="15"/>
      <c r="BV9" s="15"/>
      <c r="BW9" s="15"/>
      <c r="BX9" s="15"/>
      <c r="BY9" s="18">
        <f t="shared" si="3"/>
        <v>0</v>
      </c>
      <c r="BZ9" s="73"/>
      <c r="CA9" s="73"/>
      <c r="CB9" s="73"/>
      <c r="CC9" s="2"/>
      <c r="CD9" s="2"/>
      <c r="CE9" s="2"/>
      <c r="CF9" s="2"/>
      <c r="CG9" s="2"/>
      <c r="CH9" s="2"/>
      <c r="CI9" s="2"/>
      <c r="CJ9" s="2"/>
      <c r="CK9" s="3"/>
      <c r="CL9" s="2"/>
      <c r="CM9" s="2"/>
      <c r="CN9" s="2"/>
      <c r="CO9" s="2"/>
      <c r="CP9" s="2"/>
      <c r="CQ9" s="2"/>
    </row>
    <row r="10" spans="1:95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4.5</v>
      </c>
      <c r="J10" s="15">
        <v>2</v>
      </c>
      <c r="K10" s="15">
        <v>5.5</v>
      </c>
      <c r="L10" s="15">
        <v>3.8</v>
      </c>
      <c r="M10" s="15">
        <v>3.4</v>
      </c>
      <c r="N10" s="18">
        <f t="shared" si="0"/>
        <v>36.799999999999997</v>
      </c>
      <c r="O10" s="73"/>
      <c r="P10" s="73"/>
      <c r="Q10" s="73"/>
      <c r="R10" s="2"/>
      <c r="S10" s="2"/>
      <c r="T10" s="2"/>
      <c r="U10" s="2"/>
      <c r="V10" s="2"/>
      <c r="W10" s="2"/>
      <c r="X10" s="2"/>
      <c r="Y10" s="2"/>
      <c r="Z10" s="3"/>
      <c r="AA10" s="15"/>
      <c r="AB10" s="15"/>
      <c r="AC10" s="15"/>
      <c r="AD10" s="15"/>
      <c r="AE10" s="15"/>
      <c r="AF10" s="15"/>
      <c r="AG10" s="15"/>
      <c r="AH10" s="15"/>
      <c r="AI10" s="18">
        <f t="shared" si="1"/>
        <v>0</v>
      </c>
      <c r="AJ10" s="73"/>
      <c r="AK10" s="73"/>
      <c r="AL10" s="73"/>
      <c r="AM10" s="2"/>
      <c r="AN10" s="2"/>
      <c r="AO10" s="2"/>
      <c r="AP10" s="2"/>
      <c r="AQ10" s="2"/>
      <c r="AR10" s="2"/>
      <c r="AS10" s="2"/>
      <c r="AT10" s="2"/>
      <c r="AU10" s="71"/>
      <c r="AV10" s="15"/>
      <c r="AW10" s="15"/>
      <c r="AX10" s="15"/>
      <c r="AY10" s="15"/>
      <c r="AZ10" s="15"/>
      <c r="BA10" s="15"/>
      <c r="BB10" s="15"/>
      <c r="BC10" s="15"/>
      <c r="BD10" s="18">
        <f t="shared" si="2"/>
        <v>0</v>
      </c>
      <c r="BE10" s="73"/>
      <c r="BF10" s="73"/>
      <c r="BG10" s="73"/>
      <c r="BH10" s="2"/>
      <c r="BI10" s="2"/>
      <c r="BJ10" s="2"/>
      <c r="BK10" s="2"/>
      <c r="BL10" s="2"/>
      <c r="BM10" s="2"/>
      <c r="BN10" s="2"/>
      <c r="BO10" s="2"/>
      <c r="BP10" s="3"/>
      <c r="BQ10" s="15"/>
      <c r="BR10" s="15"/>
      <c r="BS10" s="15"/>
      <c r="BT10" s="15"/>
      <c r="BU10" s="15"/>
      <c r="BV10" s="15"/>
      <c r="BW10" s="15"/>
      <c r="BX10" s="15"/>
      <c r="BY10" s="18">
        <f t="shared" si="3"/>
        <v>0</v>
      </c>
      <c r="BZ10" s="73"/>
      <c r="CA10" s="73"/>
      <c r="CB10" s="73"/>
      <c r="CC10" s="2"/>
      <c r="CD10" s="2"/>
      <c r="CE10" s="2"/>
      <c r="CF10" s="2"/>
      <c r="CG10" s="2"/>
      <c r="CH10" s="2"/>
      <c r="CI10" s="2"/>
      <c r="CJ10" s="2"/>
      <c r="CK10" s="3"/>
      <c r="CL10" s="2"/>
      <c r="CM10" s="2"/>
      <c r="CN10" s="2"/>
      <c r="CO10" s="2"/>
      <c r="CP10" s="2"/>
      <c r="CQ10" s="2"/>
    </row>
    <row r="11" spans="1:95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8</v>
      </c>
      <c r="J11" s="15">
        <v>6</v>
      </c>
      <c r="K11" s="15">
        <v>5</v>
      </c>
      <c r="L11" s="15">
        <v>5.3</v>
      </c>
      <c r="M11" s="15">
        <v>6.7</v>
      </c>
      <c r="N11" s="18">
        <f t="shared" si="0"/>
        <v>43</v>
      </c>
      <c r="O11" s="73"/>
      <c r="P11" s="73"/>
      <c r="Q11" s="73"/>
      <c r="R11" s="2"/>
      <c r="S11" s="2"/>
      <c r="T11" s="2"/>
      <c r="U11" s="2"/>
      <c r="V11" s="2"/>
      <c r="W11" s="2"/>
      <c r="X11" s="2"/>
      <c r="Y11" s="2"/>
      <c r="Z11" s="3"/>
      <c r="AA11" s="15"/>
      <c r="AB11" s="15"/>
      <c r="AC11" s="15"/>
      <c r="AD11" s="15"/>
      <c r="AE11" s="15"/>
      <c r="AF11" s="15"/>
      <c r="AG11" s="15"/>
      <c r="AH11" s="15"/>
      <c r="AI11" s="18">
        <f t="shared" si="1"/>
        <v>0</v>
      </c>
      <c r="AJ11" s="73"/>
      <c r="AK11" s="73"/>
      <c r="AL11" s="73"/>
      <c r="AM11" s="2"/>
      <c r="AN11" s="2"/>
      <c r="AO11" s="2"/>
      <c r="AP11" s="2"/>
      <c r="AQ11" s="2"/>
      <c r="AR11" s="2"/>
      <c r="AS11" s="2"/>
      <c r="AT11" s="2"/>
      <c r="AU11" s="71"/>
      <c r="AV11" s="15"/>
      <c r="AW11" s="15"/>
      <c r="AX11" s="15"/>
      <c r="AY11" s="15"/>
      <c r="AZ11" s="15"/>
      <c r="BA11" s="15"/>
      <c r="BB11" s="15"/>
      <c r="BC11" s="15"/>
      <c r="BD11" s="18">
        <f t="shared" si="2"/>
        <v>0</v>
      </c>
      <c r="BE11" s="73"/>
      <c r="BF11" s="73"/>
      <c r="BG11" s="73"/>
      <c r="BH11" s="2"/>
      <c r="BI11" s="2"/>
      <c r="BJ11" s="2"/>
      <c r="BK11" s="2"/>
      <c r="BL11" s="2"/>
      <c r="BM11" s="2"/>
      <c r="BN11" s="2"/>
      <c r="BO11" s="2"/>
      <c r="BP11" s="3"/>
      <c r="BQ11" s="15"/>
      <c r="BR11" s="15"/>
      <c r="BS11" s="15"/>
      <c r="BT11" s="15"/>
      <c r="BU11" s="15"/>
      <c r="BV11" s="15"/>
      <c r="BW11" s="15"/>
      <c r="BX11" s="15"/>
      <c r="BY11" s="18">
        <f t="shared" si="3"/>
        <v>0</v>
      </c>
      <c r="BZ11" s="73"/>
      <c r="CA11" s="73"/>
      <c r="CB11" s="73"/>
      <c r="CC11" s="2"/>
      <c r="CD11" s="2"/>
      <c r="CE11" s="2"/>
      <c r="CF11" s="2"/>
      <c r="CG11" s="2"/>
      <c r="CH11" s="2"/>
      <c r="CI11" s="2"/>
      <c r="CJ11" s="2"/>
      <c r="CK11" s="3"/>
      <c r="CL11" s="2"/>
      <c r="CM11" s="2"/>
      <c r="CN11" s="2"/>
      <c r="CO11" s="2"/>
      <c r="CP11" s="2"/>
      <c r="CQ11" s="2"/>
    </row>
    <row r="12" spans="1:95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8</v>
      </c>
      <c r="J12" s="15">
        <v>7</v>
      </c>
      <c r="K12" s="15">
        <v>9</v>
      </c>
      <c r="L12" s="15">
        <v>5.4</v>
      </c>
      <c r="M12" s="15">
        <v>3</v>
      </c>
      <c r="N12" s="18">
        <f t="shared" si="0"/>
        <v>42.4</v>
      </c>
      <c r="O12" s="73"/>
      <c r="P12" s="73"/>
      <c r="Q12" s="73"/>
      <c r="R12" s="2"/>
      <c r="S12" s="2"/>
      <c r="T12" s="2"/>
      <c r="U12" s="2"/>
      <c r="V12" s="2"/>
      <c r="W12" s="2"/>
      <c r="X12" s="2"/>
      <c r="Y12" s="2"/>
      <c r="Z12" s="3"/>
      <c r="AA12" s="15"/>
      <c r="AB12" s="15"/>
      <c r="AC12" s="15"/>
      <c r="AD12" s="15"/>
      <c r="AE12" s="15"/>
      <c r="AF12" s="15"/>
      <c r="AG12" s="15"/>
      <c r="AH12" s="15"/>
      <c r="AI12" s="18">
        <f t="shared" si="1"/>
        <v>0</v>
      </c>
      <c r="AJ12" s="73"/>
      <c r="AK12" s="73"/>
      <c r="AL12" s="73"/>
      <c r="AM12" s="2"/>
      <c r="AN12" s="2"/>
      <c r="AO12" s="2"/>
      <c r="AP12" s="2"/>
      <c r="AQ12" s="2"/>
      <c r="AR12" s="2"/>
      <c r="AS12" s="2"/>
      <c r="AT12" s="2"/>
      <c r="AU12" s="71"/>
      <c r="AV12" s="15"/>
      <c r="AW12" s="15"/>
      <c r="AX12" s="15"/>
      <c r="AY12" s="15"/>
      <c r="AZ12" s="15"/>
      <c r="BA12" s="15"/>
      <c r="BB12" s="15"/>
      <c r="BC12" s="15"/>
      <c r="BD12" s="18">
        <f t="shared" si="2"/>
        <v>0</v>
      </c>
      <c r="BE12" s="73"/>
      <c r="BF12" s="73"/>
      <c r="BG12" s="73"/>
      <c r="BH12" s="2"/>
      <c r="BI12" s="2"/>
      <c r="BJ12" s="2"/>
      <c r="BK12" s="2"/>
      <c r="BL12" s="2"/>
      <c r="BM12" s="2"/>
      <c r="BN12" s="2"/>
      <c r="BO12" s="2"/>
      <c r="BP12" s="3"/>
      <c r="BQ12" s="15"/>
      <c r="BR12" s="15"/>
      <c r="BS12" s="15"/>
      <c r="BT12" s="15"/>
      <c r="BU12" s="15"/>
      <c r="BV12" s="15"/>
      <c r="BW12" s="15"/>
      <c r="BX12" s="15"/>
      <c r="BY12" s="18">
        <f t="shared" si="3"/>
        <v>0</v>
      </c>
      <c r="BZ12" s="73"/>
      <c r="CA12" s="73"/>
      <c r="CB12" s="73"/>
      <c r="CC12" s="2"/>
      <c r="CD12" s="2"/>
      <c r="CE12" s="2"/>
      <c r="CF12" s="2"/>
      <c r="CG12" s="2"/>
      <c r="CH12" s="2"/>
      <c r="CI12" s="2"/>
      <c r="CJ12" s="2"/>
      <c r="CK12" s="3"/>
      <c r="CL12" s="2"/>
      <c r="CM12" s="2"/>
      <c r="CN12" s="2"/>
      <c r="CO12" s="2"/>
      <c r="CP12" s="2"/>
      <c r="CQ12" s="2"/>
    </row>
    <row r="13" spans="1:95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2</v>
      </c>
      <c r="J13" s="15">
        <v>4</v>
      </c>
      <c r="K13" s="15">
        <v>5</v>
      </c>
      <c r="L13" s="15">
        <v>3.2</v>
      </c>
      <c r="M13" s="15">
        <v>6</v>
      </c>
      <c r="N13" s="18">
        <f t="shared" si="0"/>
        <v>32.200000000000003</v>
      </c>
      <c r="O13" s="73"/>
      <c r="P13" s="73"/>
      <c r="Q13" s="73"/>
      <c r="R13" s="2"/>
      <c r="S13" s="2"/>
      <c r="T13" s="2"/>
      <c r="U13" s="2"/>
      <c r="V13" s="2"/>
      <c r="W13" s="2"/>
      <c r="X13" s="2"/>
      <c r="Y13" s="2"/>
      <c r="Z13" s="3"/>
      <c r="AA13" s="15"/>
      <c r="AB13" s="15"/>
      <c r="AC13" s="15"/>
      <c r="AD13" s="15"/>
      <c r="AE13" s="15"/>
      <c r="AF13" s="15"/>
      <c r="AG13" s="15"/>
      <c r="AH13" s="15"/>
      <c r="AI13" s="18">
        <f t="shared" si="1"/>
        <v>0</v>
      </c>
      <c r="AJ13" s="73"/>
      <c r="AK13" s="73"/>
      <c r="AL13" s="73"/>
      <c r="AM13" s="2"/>
      <c r="AN13" s="2"/>
      <c r="AO13" s="2"/>
      <c r="AP13" s="2"/>
      <c r="AQ13" s="2"/>
      <c r="AR13" s="2"/>
      <c r="AS13" s="2"/>
      <c r="AT13" s="2"/>
      <c r="AU13" s="71"/>
      <c r="AV13" s="15"/>
      <c r="AW13" s="15"/>
      <c r="AX13" s="15"/>
      <c r="AY13" s="15"/>
      <c r="AZ13" s="15"/>
      <c r="BA13" s="15"/>
      <c r="BB13" s="15"/>
      <c r="BC13" s="15"/>
      <c r="BD13" s="18">
        <f t="shared" si="2"/>
        <v>0</v>
      </c>
      <c r="BE13" s="73"/>
      <c r="BF13" s="73"/>
      <c r="BG13" s="73"/>
      <c r="BH13" s="2"/>
      <c r="BI13" s="2"/>
      <c r="BJ13" s="2"/>
      <c r="BK13" s="2"/>
      <c r="BL13" s="2"/>
      <c r="BM13" s="2"/>
      <c r="BN13" s="2"/>
      <c r="BO13" s="2"/>
      <c r="BP13" s="3"/>
      <c r="BQ13" s="15"/>
      <c r="BR13" s="15"/>
      <c r="BS13" s="15"/>
      <c r="BT13" s="15"/>
      <c r="BU13" s="15"/>
      <c r="BV13" s="15"/>
      <c r="BW13" s="15"/>
      <c r="BX13" s="15"/>
      <c r="BY13" s="18">
        <f t="shared" si="3"/>
        <v>0</v>
      </c>
      <c r="BZ13" s="73"/>
      <c r="CA13" s="73"/>
      <c r="CB13" s="73"/>
      <c r="CC13" s="2"/>
      <c r="CD13" s="2"/>
      <c r="CE13" s="2"/>
      <c r="CF13" s="2"/>
      <c r="CG13" s="2"/>
      <c r="CH13" s="2"/>
      <c r="CI13" s="2"/>
      <c r="CJ13" s="2"/>
      <c r="CK13" s="3"/>
      <c r="CL13" s="2"/>
      <c r="CM13" s="2"/>
      <c r="CN13" s="2"/>
      <c r="CO13" s="2"/>
      <c r="CP13" s="2"/>
      <c r="CQ13" s="2"/>
    </row>
    <row r="14" spans="1:95" x14ac:dyDescent="0.2">
      <c r="A14" s="67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/>
      <c r="K14" s="2" t="s">
        <v>131</v>
      </c>
      <c r="L14" s="2"/>
      <c r="M14" s="2"/>
      <c r="N14" s="19">
        <f>SUM(N8:N13)</f>
        <v>244.90000000000003</v>
      </c>
      <c r="O14" s="19">
        <f>(N14/6)/8</f>
        <v>5.1020833333333337</v>
      </c>
      <c r="P14" s="15">
        <v>6.5</v>
      </c>
      <c r="Q14" s="19">
        <f>(O14*0.75)+(P14*0.25)</f>
        <v>5.4515625000000005</v>
      </c>
      <c r="R14" s="2"/>
      <c r="S14" s="21">
        <v>4.5</v>
      </c>
      <c r="T14" s="15">
        <v>6</v>
      </c>
      <c r="U14" s="17">
        <f>(S14*0.7)+(T14*0.3)</f>
        <v>4.9499999999999993</v>
      </c>
      <c r="V14" s="21">
        <v>5.6</v>
      </c>
      <c r="W14" s="15">
        <v>6.5</v>
      </c>
      <c r="X14" s="19">
        <f>(U14*0.5)+(V14*0.25)+(W14*0.25)</f>
        <v>5.5</v>
      </c>
      <c r="Y14" s="19">
        <f>(Q14+X14)/2</f>
        <v>5.4757812500000007</v>
      </c>
      <c r="Z14" s="3"/>
      <c r="AA14" s="2"/>
      <c r="AB14" s="2"/>
      <c r="AC14" s="2"/>
      <c r="AD14" s="2"/>
      <c r="AE14" s="2"/>
      <c r="AF14" s="2" t="s">
        <v>131</v>
      </c>
      <c r="AG14" s="2"/>
      <c r="AH14" s="2"/>
      <c r="AI14" s="19">
        <f>SUM(AI8:AI13)</f>
        <v>0</v>
      </c>
      <c r="AJ14" s="19">
        <f>(AI14/6)/8</f>
        <v>0</v>
      </c>
      <c r="AK14" s="15"/>
      <c r="AL14" s="19">
        <f>(AJ14*0.75)+(AK14*0.25)</f>
        <v>0</v>
      </c>
      <c r="AM14" s="2"/>
      <c r="AN14" s="21"/>
      <c r="AO14" s="15"/>
      <c r="AP14" s="17">
        <f>(AN14*0.7)+(AO14*0.3)</f>
        <v>0</v>
      </c>
      <c r="AQ14" s="21"/>
      <c r="AR14" s="15"/>
      <c r="AS14" s="19">
        <f>(AP14*0.5)+(AQ14*0.25)+(AR14*0.25)</f>
        <v>0</v>
      </c>
      <c r="AT14" s="19">
        <f>(AL14+AS14)/2</f>
        <v>0</v>
      </c>
      <c r="AU14" s="71"/>
      <c r="AV14" s="2"/>
      <c r="AW14" s="2"/>
      <c r="AX14" s="2"/>
      <c r="AY14" s="2"/>
      <c r="AZ14" s="2"/>
      <c r="BA14" s="2" t="s">
        <v>131</v>
      </c>
      <c r="BB14" s="2"/>
      <c r="BC14" s="2"/>
      <c r="BD14" s="19">
        <f>SUM(BD8:BD13)</f>
        <v>0</v>
      </c>
      <c r="BE14" s="19">
        <f>(BD14/6)/8</f>
        <v>0</v>
      </c>
      <c r="BF14" s="15"/>
      <c r="BG14" s="19">
        <f>(BE14*0.75)+(BF14*0.25)</f>
        <v>0</v>
      </c>
      <c r="BH14" s="2"/>
      <c r="BI14" s="21"/>
      <c r="BJ14" s="15"/>
      <c r="BK14" s="17">
        <f>(BI14*0.7)+(BJ14*0.3)</f>
        <v>0</v>
      </c>
      <c r="BL14" s="21"/>
      <c r="BM14" s="15"/>
      <c r="BN14" s="19">
        <f>(BK14*0.5)+(BL14*0.25)+(BM14*0.25)</f>
        <v>0</v>
      </c>
      <c r="BO14" s="19">
        <f>(BG14+BN14)/2</f>
        <v>0</v>
      </c>
      <c r="BP14" s="77"/>
      <c r="BQ14" s="2"/>
      <c r="BR14" s="2"/>
      <c r="BS14" s="2"/>
      <c r="BT14" s="2"/>
      <c r="BU14" s="2"/>
      <c r="BV14" s="2" t="s">
        <v>131</v>
      </c>
      <c r="BW14" s="2"/>
      <c r="BX14" s="2"/>
      <c r="BY14" s="19">
        <f>SUM(BY8:BY13)</f>
        <v>0</v>
      </c>
      <c r="BZ14" s="19">
        <f>(BY14/6)/8</f>
        <v>0</v>
      </c>
      <c r="CA14" s="15"/>
      <c r="CB14" s="19">
        <f>(BZ14*0.75)+(CA14*0.25)</f>
        <v>0</v>
      </c>
      <c r="CC14" s="2"/>
      <c r="CD14" s="21"/>
      <c r="CE14" s="15"/>
      <c r="CF14" s="17">
        <f>(CD14*0.7)+(CE14*0.3)</f>
        <v>0</v>
      </c>
      <c r="CG14" s="21"/>
      <c r="CH14" s="15"/>
      <c r="CI14" s="19">
        <f>(CF14*0.5)+(CG14*0.25)+(CH14*0.25)</f>
        <v>0</v>
      </c>
      <c r="CJ14" s="19">
        <f>(CB14+CI14)/2</f>
        <v>0</v>
      </c>
      <c r="CK14" s="77"/>
      <c r="CL14" s="19">
        <f>Y14</f>
        <v>5.4757812500000007</v>
      </c>
      <c r="CM14" s="19">
        <f>AT14</f>
        <v>0</v>
      </c>
      <c r="CN14" s="19">
        <f>BO14</f>
        <v>0</v>
      </c>
      <c r="CO14" s="19">
        <f>CJ14</f>
        <v>0</v>
      </c>
      <c r="CP14" s="19">
        <f>AVERAGE(CL14:CO14)</f>
        <v>1.3689453125000002</v>
      </c>
    </row>
    <row r="15" spans="1:95" x14ac:dyDescent="0.2"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</row>
    <row r="18" spans="2:2" x14ac:dyDescent="0.2">
      <c r="B18" t="s">
        <v>132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2">
    <mergeCell ref="CD4:CI4"/>
    <mergeCell ref="CL4:CP4"/>
    <mergeCell ref="H1:M1"/>
    <mergeCell ref="AC1:AH1"/>
    <mergeCell ref="BS1:BX1"/>
    <mergeCell ref="F4:Q4"/>
    <mergeCell ref="S4:X4"/>
    <mergeCell ref="AA4:AL4"/>
    <mergeCell ref="AN4:AS4"/>
    <mergeCell ref="AV4:BG4"/>
    <mergeCell ref="BI4:BN4"/>
    <mergeCell ref="BQ4:CB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4" width="5.7109375" customWidth="1"/>
    <col min="25" max="25" width="6.7109375" customWidth="1"/>
    <col min="26" max="26" width="3.140625" customWidth="1"/>
    <col min="27" max="34" width="5.7109375" customWidth="1"/>
    <col min="35" max="35" width="7.5703125" customWidth="1"/>
    <col min="36" max="36" width="6.5703125" customWidth="1"/>
    <col min="37" max="38" width="5.7109375" customWidth="1"/>
    <col min="39" max="39" width="3.140625" customWidth="1"/>
    <col min="40" max="45" width="5.7109375" customWidth="1"/>
    <col min="46" max="46" width="6.7109375" customWidth="1"/>
    <col min="47" max="47" width="3.140625" customWidth="1"/>
    <col min="48" max="55" width="5.7109375" customWidth="1"/>
    <col min="56" max="56" width="7.5703125" customWidth="1"/>
    <col min="57" max="57" width="6.5703125" customWidth="1"/>
    <col min="58" max="59" width="5.7109375" customWidth="1"/>
    <col min="60" max="60" width="3.140625" customWidth="1"/>
    <col min="61" max="65" width="5.7109375" customWidth="1"/>
    <col min="66" max="67" width="6.7109375" customWidth="1"/>
    <col min="68" max="68" width="3.140625" customWidth="1"/>
    <col min="69" max="76" width="5.7109375" customWidth="1"/>
    <col min="77" max="77" width="7.5703125" customWidth="1"/>
    <col min="78" max="78" width="6.5703125" customWidth="1"/>
    <col min="79" max="80" width="5.7109375" customWidth="1"/>
    <col min="81" max="81" width="3.140625" customWidth="1"/>
    <col min="82" max="86" width="5.7109375" customWidth="1"/>
    <col min="87" max="88" width="6.7109375" customWidth="1"/>
    <col min="89" max="89" width="3.140625" customWidth="1"/>
    <col min="90" max="94" width="8.7109375" customWidth="1"/>
    <col min="95" max="95" width="11.42578125" customWidth="1"/>
  </cols>
  <sheetData>
    <row r="1" spans="1:95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M1" s="93"/>
      <c r="R1" s="2"/>
      <c r="Z1" s="3"/>
      <c r="AA1" t="s">
        <v>2</v>
      </c>
      <c r="AC1" s="93" t="str">
        <f>E2</f>
        <v>John</v>
      </c>
      <c r="AD1" s="93"/>
      <c r="AE1" s="93"/>
      <c r="AF1" s="93"/>
      <c r="AG1" s="93"/>
      <c r="AH1" s="93"/>
      <c r="AM1" s="2"/>
      <c r="AU1" s="71"/>
      <c r="AV1" t="s">
        <v>3</v>
      </c>
      <c r="AX1" s="93" t="str">
        <f>E3</f>
        <v>Mark</v>
      </c>
      <c r="AY1" s="93"/>
      <c r="AZ1" s="93"/>
      <c r="BA1" s="93"/>
      <c r="BB1" s="93"/>
      <c r="BC1" s="93"/>
      <c r="BH1" s="2"/>
      <c r="BP1" s="3"/>
      <c r="BQ1" s="72" t="s">
        <v>4</v>
      </c>
      <c r="BS1" s="93" t="str">
        <f>E4</f>
        <v>Roy</v>
      </c>
      <c r="BT1" s="93"/>
      <c r="BU1" s="93"/>
      <c r="BV1" s="93"/>
      <c r="BW1" s="93"/>
      <c r="BX1" s="93"/>
      <c r="CC1" s="2"/>
      <c r="CK1" s="3"/>
      <c r="CL1" s="6"/>
      <c r="CM1" s="6"/>
      <c r="CN1" s="6"/>
      <c r="CO1" s="6"/>
      <c r="CQ1" s="6">
        <f ca="1">NOW()</f>
        <v>42636.704860300924</v>
      </c>
    </row>
    <row r="2" spans="1:95" x14ac:dyDescent="0.2">
      <c r="A2" s="7" t="s">
        <v>5</v>
      </c>
      <c r="D2" t="s">
        <v>2</v>
      </c>
      <c r="E2" t="s">
        <v>57</v>
      </c>
      <c r="R2" s="2"/>
      <c r="Z2" s="3"/>
      <c r="AM2" s="2"/>
      <c r="AU2" s="71"/>
      <c r="BH2" s="2"/>
      <c r="BP2" s="3"/>
      <c r="CC2" s="2"/>
      <c r="CK2" s="3"/>
      <c r="CL2" s="8"/>
      <c r="CM2" s="8"/>
      <c r="CN2" s="8"/>
      <c r="CO2" s="8"/>
      <c r="CQ2" s="8">
        <f ca="1">NOW()</f>
        <v>42636.704860300924</v>
      </c>
    </row>
    <row r="3" spans="1:95" x14ac:dyDescent="0.2">
      <c r="A3" t="s">
        <v>134</v>
      </c>
      <c r="C3" t="s">
        <v>7</v>
      </c>
      <c r="D3" t="s">
        <v>3</v>
      </c>
      <c r="E3" t="s">
        <v>59</v>
      </c>
      <c r="R3" s="2"/>
      <c r="Z3" s="3"/>
      <c r="AM3" s="2"/>
      <c r="AU3" s="71"/>
      <c r="BH3" s="2"/>
      <c r="BP3" s="3"/>
      <c r="CC3" s="2"/>
      <c r="CK3" s="3"/>
      <c r="CL3" s="8"/>
      <c r="CM3" s="8"/>
      <c r="CN3" s="8"/>
      <c r="CO3" s="8"/>
      <c r="CQ3" s="8"/>
    </row>
    <row r="4" spans="1:95" x14ac:dyDescent="0.2">
      <c r="D4" s="72" t="s">
        <v>4</v>
      </c>
      <c r="E4" s="72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2"/>
      <c r="S4" s="95" t="s">
        <v>11</v>
      </c>
      <c r="T4" s="95"/>
      <c r="U4" s="95"/>
      <c r="V4" s="95"/>
      <c r="W4" s="95"/>
      <c r="X4" s="95"/>
      <c r="Z4" s="3"/>
      <c r="AA4" s="95" t="s">
        <v>9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2"/>
      <c r="AN4" s="95" t="s">
        <v>11</v>
      </c>
      <c r="AO4" s="95"/>
      <c r="AP4" s="95"/>
      <c r="AQ4" s="95"/>
      <c r="AR4" s="95"/>
      <c r="AS4" s="95"/>
      <c r="AU4" s="71"/>
      <c r="AV4" s="95" t="s">
        <v>9</v>
      </c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2"/>
      <c r="BI4" s="95" t="s">
        <v>11</v>
      </c>
      <c r="BJ4" s="95"/>
      <c r="BK4" s="95"/>
      <c r="BL4" s="95"/>
      <c r="BM4" s="95"/>
      <c r="BN4" s="95"/>
      <c r="BP4" s="3"/>
      <c r="BQ4" s="95" t="s">
        <v>9</v>
      </c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2"/>
      <c r="CD4" s="95" t="s">
        <v>11</v>
      </c>
      <c r="CE4" s="95"/>
      <c r="CF4" s="95"/>
      <c r="CG4" s="95"/>
      <c r="CH4" s="95"/>
      <c r="CI4" s="95"/>
      <c r="CK4" s="3"/>
      <c r="CL4" s="95" t="s">
        <v>103</v>
      </c>
      <c r="CM4" s="93"/>
      <c r="CN4" s="93"/>
      <c r="CO4" s="93"/>
      <c r="CP4" s="93"/>
    </row>
    <row r="5" spans="1:95" x14ac:dyDescent="0.2">
      <c r="O5" s="70" t="s">
        <v>120</v>
      </c>
      <c r="P5" t="s">
        <v>20</v>
      </c>
      <c r="R5" s="10"/>
      <c r="Y5" s="70" t="s">
        <v>65</v>
      </c>
      <c r="Z5" s="3"/>
      <c r="AJ5" s="70" t="s">
        <v>120</v>
      </c>
      <c r="AK5" t="s">
        <v>20</v>
      </c>
      <c r="AM5" s="10"/>
      <c r="AT5" s="70" t="s">
        <v>65</v>
      </c>
      <c r="AU5" s="12"/>
      <c r="BE5" s="70" t="s">
        <v>120</v>
      </c>
      <c r="BF5" t="s">
        <v>20</v>
      </c>
      <c r="BH5" s="10"/>
      <c r="BO5" s="70" t="s">
        <v>65</v>
      </c>
      <c r="BP5" s="12"/>
      <c r="BZ5" s="70" t="s">
        <v>120</v>
      </c>
      <c r="CA5" t="s">
        <v>20</v>
      </c>
      <c r="CC5" s="10"/>
      <c r="CJ5" s="70" t="s">
        <v>65</v>
      </c>
      <c r="CK5" s="12"/>
      <c r="CL5" s="70"/>
      <c r="CM5" s="70"/>
      <c r="CN5" s="70"/>
      <c r="CO5" s="70"/>
      <c r="CP5" s="70"/>
    </row>
    <row r="6" spans="1:95" s="70" customFormat="1" x14ac:dyDescent="0.2">
      <c r="A6" s="70" t="s">
        <v>18</v>
      </c>
      <c r="B6" s="70" t="s">
        <v>19</v>
      </c>
      <c r="C6" s="70" t="s">
        <v>20</v>
      </c>
      <c r="D6" s="70" t="s">
        <v>21</v>
      </c>
      <c r="E6" s="70" t="s">
        <v>22</v>
      </c>
      <c r="F6" s="70" t="s">
        <v>23</v>
      </c>
      <c r="G6" s="70" t="s">
        <v>66</v>
      </c>
      <c r="H6" s="70" t="s">
        <v>24</v>
      </c>
      <c r="I6" s="70" t="s">
        <v>25</v>
      </c>
      <c r="J6" s="70" t="s">
        <v>26</v>
      </c>
      <c r="K6" s="70" t="s">
        <v>27</v>
      </c>
      <c r="L6" s="70" t="s">
        <v>28</v>
      </c>
      <c r="M6" s="70" t="s">
        <v>135</v>
      </c>
      <c r="N6" s="70" t="s">
        <v>123</v>
      </c>
      <c r="O6" s="70" t="s">
        <v>124</v>
      </c>
      <c r="P6" s="70" t="s">
        <v>125</v>
      </c>
      <c r="Q6" s="70" t="s">
        <v>33</v>
      </c>
      <c r="R6" s="10"/>
      <c r="S6" s="70" t="s">
        <v>40</v>
      </c>
      <c r="T6" s="70" t="s">
        <v>42</v>
      </c>
      <c r="U6" s="70" t="s">
        <v>43</v>
      </c>
      <c r="V6" s="70" t="s">
        <v>41</v>
      </c>
      <c r="W6" s="70" t="s">
        <v>20</v>
      </c>
      <c r="X6" s="70" t="s">
        <v>123</v>
      </c>
      <c r="Y6" s="70" t="s">
        <v>44</v>
      </c>
      <c r="Z6" s="12"/>
      <c r="AA6" s="70" t="s">
        <v>23</v>
      </c>
      <c r="AB6" s="70" t="s">
        <v>66</v>
      </c>
      <c r="AC6" s="70" t="s">
        <v>24</v>
      </c>
      <c r="AD6" s="70" t="s">
        <v>25</v>
      </c>
      <c r="AE6" s="70" t="s">
        <v>26</v>
      </c>
      <c r="AF6" s="70" t="s">
        <v>27</v>
      </c>
      <c r="AG6" s="70" t="s">
        <v>28</v>
      </c>
      <c r="AH6" s="70" t="s">
        <v>135</v>
      </c>
      <c r="AI6" s="70" t="s">
        <v>123</v>
      </c>
      <c r="AJ6" s="70" t="s">
        <v>124</v>
      </c>
      <c r="AK6" s="70" t="s">
        <v>125</v>
      </c>
      <c r="AL6" s="70" t="s">
        <v>33</v>
      </c>
      <c r="AM6" s="10"/>
      <c r="AN6" s="70" t="s">
        <v>40</v>
      </c>
      <c r="AO6" s="70" t="s">
        <v>42</v>
      </c>
      <c r="AP6" s="70" t="s">
        <v>43</v>
      </c>
      <c r="AQ6" s="70" t="s">
        <v>41</v>
      </c>
      <c r="AR6" s="70" t="s">
        <v>20</v>
      </c>
      <c r="AS6" s="70" t="s">
        <v>123</v>
      </c>
      <c r="AT6" s="70" t="s">
        <v>44</v>
      </c>
      <c r="AU6" s="12"/>
      <c r="AV6" s="70" t="s">
        <v>23</v>
      </c>
      <c r="AW6" s="70" t="s">
        <v>66</v>
      </c>
      <c r="AX6" s="70" t="s">
        <v>24</v>
      </c>
      <c r="AY6" s="70" t="s">
        <v>25</v>
      </c>
      <c r="AZ6" s="70" t="s">
        <v>26</v>
      </c>
      <c r="BA6" s="70" t="s">
        <v>27</v>
      </c>
      <c r="BB6" s="70" t="s">
        <v>28</v>
      </c>
      <c r="BC6" s="70" t="s">
        <v>135</v>
      </c>
      <c r="BD6" s="70" t="s">
        <v>123</v>
      </c>
      <c r="BE6" s="70" t="s">
        <v>124</v>
      </c>
      <c r="BF6" s="70" t="s">
        <v>125</v>
      </c>
      <c r="BG6" s="70" t="s">
        <v>33</v>
      </c>
      <c r="BH6" s="10"/>
      <c r="BI6" s="70" t="s">
        <v>40</v>
      </c>
      <c r="BJ6" s="70" t="s">
        <v>42</v>
      </c>
      <c r="BK6" s="70" t="s">
        <v>43</v>
      </c>
      <c r="BL6" s="70" t="s">
        <v>41</v>
      </c>
      <c r="BM6" s="70" t="s">
        <v>20</v>
      </c>
      <c r="BN6" s="70" t="s">
        <v>123</v>
      </c>
      <c r="BO6" s="70" t="s">
        <v>44</v>
      </c>
      <c r="BP6" s="12"/>
      <c r="BQ6" s="70" t="s">
        <v>23</v>
      </c>
      <c r="BR6" s="70" t="s">
        <v>66</v>
      </c>
      <c r="BS6" s="70" t="s">
        <v>24</v>
      </c>
      <c r="BT6" s="70" t="s">
        <v>25</v>
      </c>
      <c r="BU6" s="70" t="s">
        <v>26</v>
      </c>
      <c r="BV6" s="70" t="s">
        <v>27</v>
      </c>
      <c r="BW6" s="70" t="s">
        <v>28</v>
      </c>
      <c r="BX6" s="70" t="s">
        <v>135</v>
      </c>
      <c r="BY6" s="70" t="s">
        <v>123</v>
      </c>
      <c r="BZ6" s="70" t="s">
        <v>124</v>
      </c>
      <c r="CA6" s="70" t="s">
        <v>125</v>
      </c>
      <c r="CB6" s="70" t="s">
        <v>33</v>
      </c>
      <c r="CC6" s="10"/>
      <c r="CD6" s="70" t="s">
        <v>40</v>
      </c>
      <c r="CE6" s="70" t="s">
        <v>42</v>
      </c>
      <c r="CF6" s="70" t="s">
        <v>43</v>
      </c>
      <c r="CG6" s="70" t="s">
        <v>41</v>
      </c>
      <c r="CH6" s="70" t="s">
        <v>20</v>
      </c>
      <c r="CI6" s="70" t="s">
        <v>123</v>
      </c>
      <c r="CJ6" s="70" t="s">
        <v>44</v>
      </c>
      <c r="CK6" s="12"/>
      <c r="CL6" s="70" t="s">
        <v>45</v>
      </c>
      <c r="CM6" s="70" t="s">
        <v>46</v>
      </c>
      <c r="CN6" s="70" t="s">
        <v>47</v>
      </c>
      <c r="CO6" s="11" t="s">
        <v>48</v>
      </c>
      <c r="CP6" s="70" t="s">
        <v>106</v>
      </c>
      <c r="CQ6" s="70" t="s">
        <v>49</v>
      </c>
    </row>
    <row r="7" spans="1:95" x14ac:dyDescent="0.2">
      <c r="R7" s="2"/>
      <c r="Z7" s="3"/>
      <c r="AM7" s="2"/>
      <c r="AU7" s="71"/>
      <c r="BH7" s="2"/>
      <c r="BP7" s="3"/>
      <c r="CC7" s="2"/>
      <c r="CK7" s="3"/>
    </row>
    <row r="8" spans="1:95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9</v>
      </c>
      <c r="J8" s="15">
        <v>6</v>
      </c>
      <c r="K8" s="15">
        <v>7</v>
      </c>
      <c r="L8" s="15">
        <v>6</v>
      </c>
      <c r="M8" s="15">
        <v>5</v>
      </c>
      <c r="N8" s="18">
        <f t="shared" ref="N8:N13" si="0">SUM(F8:M8)</f>
        <v>49</v>
      </c>
      <c r="O8" s="73"/>
      <c r="P8" s="73"/>
      <c r="Q8" s="73"/>
      <c r="R8" s="2"/>
      <c r="S8" s="74"/>
      <c r="T8" s="74"/>
      <c r="U8" s="74"/>
      <c r="V8" s="74"/>
      <c r="W8" s="74"/>
      <c r="X8" s="75"/>
      <c r="Y8" s="75"/>
      <c r="Z8" s="3"/>
      <c r="AA8" s="15"/>
      <c r="AB8" s="15"/>
      <c r="AC8" s="15"/>
      <c r="AD8" s="15"/>
      <c r="AE8" s="15"/>
      <c r="AF8" s="15"/>
      <c r="AG8" s="15"/>
      <c r="AH8" s="15"/>
      <c r="AI8" s="18">
        <f t="shared" ref="AI8:AI13" si="1">SUM(AA8:AH8)</f>
        <v>0</v>
      </c>
      <c r="AJ8" s="73"/>
      <c r="AK8" s="73"/>
      <c r="AL8" s="73"/>
      <c r="AM8" s="2"/>
      <c r="AN8" s="74"/>
      <c r="AO8" s="74"/>
      <c r="AP8" s="74"/>
      <c r="AQ8" s="74"/>
      <c r="AR8" s="74"/>
      <c r="AS8" s="75"/>
      <c r="AT8" s="75"/>
      <c r="AU8" s="76"/>
      <c r="AV8" s="15"/>
      <c r="AW8" s="15"/>
      <c r="AX8" s="15"/>
      <c r="AY8" s="15"/>
      <c r="AZ8" s="15"/>
      <c r="BA8" s="15"/>
      <c r="BB8" s="15"/>
      <c r="BC8" s="15"/>
      <c r="BD8" s="18">
        <f t="shared" ref="BD8:BD13" si="2">SUM(AV8:BC8)</f>
        <v>0</v>
      </c>
      <c r="BE8" s="73"/>
      <c r="BF8" s="73"/>
      <c r="BG8" s="73"/>
      <c r="BH8" s="2"/>
      <c r="BI8" s="74"/>
      <c r="BJ8" s="74"/>
      <c r="BK8" s="74"/>
      <c r="BL8" s="74"/>
      <c r="BM8" s="74"/>
      <c r="BN8" s="75"/>
      <c r="BO8" s="75"/>
      <c r="BP8" s="77"/>
      <c r="BQ8" s="15"/>
      <c r="BR8" s="15"/>
      <c r="BS8" s="15"/>
      <c r="BT8" s="15"/>
      <c r="BU8" s="15"/>
      <c r="BV8" s="15"/>
      <c r="BW8" s="15"/>
      <c r="BX8" s="15"/>
      <c r="BY8" s="18">
        <f t="shared" ref="BY8:BY13" si="3">SUM(BQ8:BX8)</f>
        <v>0</v>
      </c>
      <c r="BZ8" s="73"/>
      <c r="CA8" s="73"/>
      <c r="CB8" s="73"/>
      <c r="CC8" s="2"/>
      <c r="CD8" s="74"/>
      <c r="CE8" s="74"/>
      <c r="CF8" s="74"/>
      <c r="CG8" s="74"/>
      <c r="CH8" s="74"/>
      <c r="CI8" s="75"/>
      <c r="CJ8" s="75"/>
      <c r="CK8" s="77"/>
      <c r="CL8" s="75"/>
      <c r="CM8" s="75"/>
      <c r="CN8" s="75"/>
      <c r="CO8" s="75"/>
      <c r="CP8" s="75"/>
      <c r="CQ8" s="2"/>
    </row>
    <row r="9" spans="1:95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3</v>
      </c>
      <c r="J9" s="15">
        <v>5</v>
      </c>
      <c r="K9" s="15">
        <v>4</v>
      </c>
      <c r="L9" s="15">
        <v>4.5</v>
      </c>
      <c r="M9" s="15">
        <v>5</v>
      </c>
      <c r="N9" s="18">
        <f t="shared" si="0"/>
        <v>41.5</v>
      </c>
      <c r="O9" s="73"/>
      <c r="P9" s="73"/>
      <c r="Q9" s="73"/>
      <c r="R9" s="2"/>
      <c r="S9" s="2"/>
      <c r="T9" s="2"/>
      <c r="U9" s="2"/>
      <c r="V9" s="2"/>
      <c r="W9" s="2"/>
      <c r="X9" s="2"/>
      <c r="Y9" s="2"/>
      <c r="Z9" s="3"/>
      <c r="AA9" s="15"/>
      <c r="AB9" s="15"/>
      <c r="AC9" s="15"/>
      <c r="AD9" s="15"/>
      <c r="AE9" s="15"/>
      <c r="AF9" s="15"/>
      <c r="AG9" s="15"/>
      <c r="AH9" s="15"/>
      <c r="AI9" s="18">
        <f t="shared" si="1"/>
        <v>0</v>
      </c>
      <c r="AJ9" s="73"/>
      <c r="AK9" s="73"/>
      <c r="AL9" s="73"/>
      <c r="AM9" s="2"/>
      <c r="AN9" s="2"/>
      <c r="AO9" s="2"/>
      <c r="AP9" s="2"/>
      <c r="AQ9" s="2"/>
      <c r="AR9" s="2"/>
      <c r="AS9" s="2"/>
      <c r="AT9" s="2"/>
      <c r="AU9" s="71"/>
      <c r="AV9" s="15"/>
      <c r="AW9" s="15"/>
      <c r="AX9" s="15"/>
      <c r="AY9" s="15"/>
      <c r="AZ9" s="15"/>
      <c r="BA9" s="15"/>
      <c r="BB9" s="15"/>
      <c r="BC9" s="15"/>
      <c r="BD9" s="18">
        <f t="shared" si="2"/>
        <v>0</v>
      </c>
      <c r="BE9" s="73"/>
      <c r="BF9" s="73"/>
      <c r="BG9" s="73"/>
      <c r="BH9" s="2"/>
      <c r="BI9" s="2"/>
      <c r="BJ9" s="2"/>
      <c r="BK9" s="2"/>
      <c r="BL9" s="2"/>
      <c r="BM9" s="2"/>
      <c r="BN9" s="2"/>
      <c r="BO9" s="2"/>
      <c r="BP9" s="3"/>
      <c r="BQ9" s="15"/>
      <c r="BR9" s="15"/>
      <c r="BS9" s="15"/>
      <c r="BT9" s="15"/>
      <c r="BU9" s="15"/>
      <c r="BV9" s="15"/>
      <c r="BW9" s="15"/>
      <c r="BX9" s="15"/>
      <c r="BY9" s="18">
        <f t="shared" si="3"/>
        <v>0</v>
      </c>
      <c r="BZ9" s="73"/>
      <c r="CA9" s="73"/>
      <c r="CB9" s="73"/>
      <c r="CC9" s="2"/>
      <c r="CD9" s="2"/>
      <c r="CE9" s="2"/>
      <c r="CF9" s="2"/>
      <c r="CG9" s="2"/>
      <c r="CH9" s="2"/>
      <c r="CI9" s="2"/>
      <c r="CJ9" s="2"/>
      <c r="CK9" s="3"/>
      <c r="CL9" s="2"/>
      <c r="CM9" s="2"/>
      <c r="CN9" s="2"/>
      <c r="CO9" s="2"/>
      <c r="CP9" s="2"/>
      <c r="CQ9" s="2"/>
    </row>
    <row r="10" spans="1:95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4.5</v>
      </c>
      <c r="J10" s="15">
        <v>2</v>
      </c>
      <c r="K10" s="15">
        <v>5.5</v>
      </c>
      <c r="L10" s="15">
        <v>3.8</v>
      </c>
      <c r="M10" s="15">
        <v>3.4</v>
      </c>
      <c r="N10" s="18">
        <f t="shared" si="0"/>
        <v>36.799999999999997</v>
      </c>
      <c r="O10" s="73"/>
      <c r="P10" s="73"/>
      <c r="Q10" s="73"/>
      <c r="R10" s="2"/>
      <c r="S10" s="2"/>
      <c r="T10" s="2"/>
      <c r="U10" s="2"/>
      <c r="V10" s="2"/>
      <c r="W10" s="2"/>
      <c r="X10" s="2"/>
      <c r="Y10" s="2"/>
      <c r="Z10" s="3"/>
      <c r="AA10" s="15"/>
      <c r="AB10" s="15"/>
      <c r="AC10" s="15"/>
      <c r="AD10" s="15"/>
      <c r="AE10" s="15"/>
      <c r="AF10" s="15"/>
      <c r="AG10" s="15"/>
      <c r="AH10" s="15"/>
      <c r="AI10" s="18">
        <f t="shared" si="1"/>
        <v>0</v>
      </c>
      <c r="AJ10" s="73"/>
      <c r="AK10" s="73"/>
      <c r="AL10" s="73"/>
      <c r="AM10" s="2"/>
      <c r="AN10" s="2"/>
      <c r="AO10" s="2"/>
      <c r="AP10" s="2"/>
      <c r="AQ10" s="2"/>
      <c r="AR10" s="2"/>
      <c r="AS10" s="2"/>
      <c r="AT10" s="2"/>
      <c r="AU10" s="71"/>
      <c r="AV10" s="15"/>
      <c r="AW10" s="15"/>
      <c r="AX10" s="15"/>
      <c r="AY10" s="15"/>
      <c r="AZ10" s="15"/>
      <c r="BA10" s="15"/>
      <c r="BB10" s="15"/>
      <c r="BC10" s="15"/>
      <c r="BD10" s="18">
        <f t="shared" si="2"/>
        <v>0</v>
      </c>
      <c r="BE10" s="73"/>
      <c r="BF10" s="73"/>
      <c r="BG10" s="73"/>
      <c r="BH10" s="2"/>
      <c r="BI10" s="2"/>
      <c r="BJ10" s="2"/>
      <c r="BK10" s="2"/>
      <c r="BL10" s="2"/>
      <c r="BM10" s="2"/>
      <c r="BN10" s="2"/>
      <c r="BO10" s="2"/>
      <c r="BP10" s="3"/>
      <c r="BQ10" s="15"/>
      <c r="BR10" s="15"/>
      <c r="BS10" s="15"/>
      <c r="BT10" s="15"/>
      <c r="BU10" s="15"/>
      <c r="BV10" s="15"/>
      <c r="BW10" s="15"/>
      <c r="BX10" s="15"/>
      <c r="BY10" s="18">
        <f t="shared" si="3"/>
        <v>0</v>
      </c>
      <c r="BZ10" s="73"/>
      <c r="CA10" s="73"/>
      <c r="CB10" s="73"/>
      <c r="CC10" s="2"/>
      <c r="CD10" s="2"/>
      <c r="CE10" s="2"/>
      <c r="CF10" s="2"/>
      <c r="CG10" s="2"/>
      <c r="CH10" s="2"/>
      <c r="CI10" s="2"/>
      <c r="CJ10" s="2"/>
      <c r="CK10" s="3"/>
      <c r="CL10" s="2"/>
      <c r="CM10" s="2"/>
      <c r="CN10" s="2"/>
      <c r="CO10" s="2"/>
      <c r="CP10" s="2"/>
      <c r="CQ10" s="2"/>
    </row>
    <row r="11" spans="1:95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8</v>
      </c>
      <c r="J11" s="15">
        <v>6</v>
      </c>
      <c r="K11" s="15">
        <v>5</v>
      </c>
      <c r="L11" s="15">
        <v>5.3</v>
      </c>
      <c r="M11" s="15">
        <v>6.7</v>
      </c>
      <c r="N11" s="18">
        <f t="shared" si="0"/>
        <v>43</v>
      </c>
      <c r="O11" s="73"/>
      <c r="P11" s="73"/>
      <c r="Q11" s="73"/>
      <c r="R11" s="2"/>
      <c r="S11" s="2"/>
      <c r="T11" s="2"/>
      <c r="U11" s="2"/>
      <c r="V11" s="2"/>
      <c r="W11" s="2"/>
      <c r="X11" s="2"/>
      <c r="Y11" s="2"/>
      <c r="Z11" s="3"/>
      <c r="AA11" s="15"/>
      <c r="AB11" s="15"/>
      <c r="AC11" s="15"/>
      <c r="AD11" s="15"/>
      <c r="AE11" s="15"/>
      <c r="AF11" s="15"/>
      <c r="AG11" s="15"/>
      <c r="AH11" s="15"/>
      <c r="AI11" s="18">
        <f t="shared" si="1"/>
        <v>0</v>
      </c>
      <c r="AJ11" s="73"/>
      <c r="AK11" s="73"/>
      <c r="AL11" s="73"/>
      <c r="AM11" s="2"/>
      <c r="AN11" s="2"/>
      <c r="AO11" s="2"/>
      <c r="AP11" s="2"/>
      <c r="AQ11" s="2"/>
      <c r="AR11" s="2"/>
      <c r="AS11" s="2"/>
      <c r="AT11" s="2"/>
      <c r="AU11" s="71"/>
      <c r="AV11" s="15"/>
      <c r="AW11" s="15"/>
      <c r="AX11" s="15"/>
      <c r="AY11" s="15"/>
      <c r="AZ11" s="15"/>
      <c r="BA11" s="15"/>
      <c r="BB11" s="15"/>
      <c r="BC11" s="15"/>
      <c r="BD11" s="18">
        <f t="shared" si="2"/>
        <v>0</v>
      </c>
      <c r="BE11" s="73"/>
      <c r="BF11" s="73"/>
      <c r="BG11" s="73"/>
      <c r="BH11" s="2"/>
      <c r="BI11" s="2"/>
      <c r="BJ11" s="2"/>
      <c r="BK11" s="2"/>
      <c r="BL11" s="2"/>
      <c r="BM11" s="2"/>
      <c r="BN11" s="2"/>
      <c r="BO11" s="2"/>
      <c r="BP11" s="3"/>
      <c r="BQ11" s="15"/>
      <c r="BR11" s="15"/>
      <c r="BS11" s="15"/>
      <c r="BT11" s="15"/>
      <c r="BU11" s="15"/>
      <c r="BV11" s="15"/>
      <c r="BW11" s="15"/>
      <c r="BX11" s="15"/>
      <c r="BY11" s="18">
        <f t="shared" si="3"/>
        <v>0</v>
      </c>
      <c r="BZ11" s="73"/>
      <c r="CA11" s="73"/>
      <c r="CB11" s="73"/>
      <c r="CC11" s="2"/>
      <c r="CD11" s="2"/>
      <c r="CE11" s="2"/>
      <c r="CF11" s="2"/>
      <c r="CG11" s="2"/>
      <c r="CH11" s="2"/>
      <c r="CI11" s="2"/>
      <c r="CJ11" s="2"/>
      <c r="CK11" s="3"/>
      <c r="CL11" s="2"/>
      <c r="CM11" s="2"/>
      <c r="CN11" s="2"/>
      <c r="CO11" s="2"/>
      <c r="CP11" s="2"/>
      <c r="CQ11" s="2"/>
    </row>
    <row r="12" spans="1:95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8</v>
      </c>
      <c r="J12" s="15">
        <v>7</v>
      </c>
      <c r="K12" s="15">
        <v>9</v>
      </c>
      <c r="L12" s="15">
        <v>5.4</v>
      </c>
      <c r="M12" s="15">
        <v>3</v>
      </c>
      <c r="N12" s="18">
        <f t="shared" si="0"/>
        <v>42.4</v>
      </c>
      <c r="O12" s="73"/>
      <c r="P12" s="73"/>
      <c r="Q12" s="73"/>
      <c r="R12" s="2"/>
      <c r="S12" s="2"/>
      <c r="T12" s="2"/>
      <c r="U12" s="2"/>
      <c r="V12" s="2"/>
      <c r="W12" s="2"/>
      <c r="X12" s="2"/>
      <c r="Y12" s="2"/>
      <c r="Z12" s="3"/>
      <c r="AA12" s="15"/>
      <c r="AB12" s="15"/>
      <c r="AC12" s="15"/>
      <c r="AD12" s="15"/>
      <c r="AE12" s="15"/>
      <c r="AF12" s="15"/>
      <c r="AG12" s="15"/>
      <c r="AH12" s="15"/>
      <c r="AI12" s="18">
        <f t="shared" si="1"/>
        <v>0</v>
      </c>
      <c r="AJ12" s="73"/>
      <c r="AK12" s="73"/>
      <c r="AL12" s="73"/>
      <c r="AM12" s="2"/>
      <c r="AN12" s="2"/>
      <c r="AO12" s="2"/>
      <c r="AP12" s="2"/>
      <c r="AQ12" s="2"/>
      <c r="AR12" s="2"/>
      <c r="AS12" s="2"/>
      <c r="AT12" s="2"/>
      <c r="AU12" s="71"/>
      <c r="AV12" s="15"/>
      <c r="AW12" s="15"/>
      <c r="AX12" s="15"/>
      <c r="AY12" s="15"/>
      <c r="AZ12" s="15"/>
      <c r="BA12" s="15"/>
      <c r="BB12" s="15"/>
      <c r="BC12" s="15"/>
      <c r="BD12" s="18">
        <f t="shared" si="2"/>
        <v>0</v>
      </c>
      <c r="BE12" s="73"/>
      <c r="BF12" s="73"/>
      <c r="BG12" s="73"/>
      <c r="BH12" s="2"/>
      <c r="BI12" s="2"/>
      <c r="BJ12" s="2"/>
      <c r="BK12" s="2"/>
      <c r="BL12" s="2"/>
      <c r="BM12" s="2"/>
      <c r="BN12" s="2"/>
      <c r="BO12" s="2"/>
      <c r="BP12" s="3"/>
      <c r="BQ12" s="15"/>
      <c r="BR12" s="15"/>
      <c r="BS12" s="15"/>
      <c r="BT12" s="15"/>
      <c r="BU12" s="15"/>
      <c r="BV12" s="15"/>
      <c r="BW12" s="15"/>
      <c r="BX12" s="15"/>
      <c r="BY12" s="18">
        <f t="shared" si="3"/>
        <v>0</v>
      </c>
      <c r="BZ12" s="73"/>
      <c r="CA12" s="73"/>
      <c r="CB12" s="73"/>
      <c r="CC12" s="2"/>
      <c r="CD12" s="2"/>
      <c r="CE12" s="2"/>
      <c r="CF12" s="2"/>
      <c r="CG12" s="2"/>
      <c r="CH12" s="2"/>
      <c r="CI12" s="2"/>
      <c r="CJ12" s="2"/>
      <c r="CK12" s="3"/>
      <c r="CL12" s="2"/>
      <c r="CM12" s="2"/>
      <c r="CN12" s="2"/>
      <c r="CO12" s="2"/>
      <c r="CP12" s="2"/>
      <c r="CQ12" s="2"/>
    </row>
    <row r="13" spans="1:95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2</v>
      </c>
      <c r="J13" s="15">
        <v>4</v>
      </c>
      <c r="K13" s="15">
        <v>5</v>
      </c>
      <c r="L13" s="15">
        <v>3.2</v>
      </c>
      <c r="M13" s="15">
        <v>6</v>
      </c>
      <c r="N13" s="18">
        <f t="shared" si="0"/>
        <v>32.200000000000003</v>
      </c>
      <c r="O13" s="73"/>
      <c r="P13" s="73"/>
      <c r="Q13" s="73"/>
      <c r="R13" s="2"/>
      <c r="S13" s="2"/>
      <c r="T13" s="2"/>
      <c r="U13" s="2"/>
      <c r="V13" s="2"/>
      <c r="W13" s="2"/>
      <c r="X13" s="2"/>
      <c r="Y13" s="2"/>
      <c r="Z13" s="3"/>
      <c r="AA13" s="15"/>
      <c r="AB13" s="15"/>
      <c r="AC13" s="15"/>
      <c r="AD13" s="15"/>
      <c r="AE13" s="15"/>
      <c r="AF13" s="15"/>
      <c r="AG13" s="15"/>
      <c r="AH13" s="15"/>
      <c r="AI13" s="18">
        <f t="shared" si="1"/>
        <v>0</v>
      </c>
      <c r="AJ13" s="73"/>
      <c r="AK13" s="73"/>
      <c r="AL13" s="73"/>
      <c r="AM13" s="2"/>
      <c r="AN13" s="2"/>
      <c r="AO13" s="2"/>
      <c r="AP13" s="2"/>
      <c r="AQ13" s="2"/>
      <c r="AR13" s="2"/>
      <c r="AS13" s="2"/>
      <c r="AT13" s="2"/>
      <c r="AU13" s="71"/>
      <c r="AV13" s="15"/>
      <c r="AW13" s="15"/>
      <c r="AX13" s="15"/>
      <c r="AY13" s="15"/>
      <c r="AZ13" s="15"/>
      <c r="BA13" s="15"/>
      <c r="BB13" s="15"/>
      <c r="BC13" s="15"/>
      <c r="BD13" s="18">
        <f t="shared" si="2"/>
        <v>0</v>
      </c>
      <c r="BE13" s="73"/>
      <c r="BF13" s="73"/>
      <c r="BG13" s="73"/>
      <c r="BH13" s="2"/>
      <c r="BI13" s="2"/>
      <c r="BJ13" s="2"/>
      <c r="BK13" s="2"/>
      <c r="BL13" s="2"/>
      <c r="BM13" s="2"/>
      <c r="BN13" s="2"/>
      <c r="BO13" s="2"/>
      <c r="BP13" s="3"/>
      <c r="BQ13" s="15"/>
      <c r="BR13" s="15"/>
      <c r="BS13" s="15"/>
      <c r="BT13" s="15"/>
      <c r="BU13" s="15"/>
      <c r="BV13" s="15"/>
      <c r="BW13" s="15"/>
      <c r="BX13" s="15"/>
      <c r="BY13" s="18">
        <f t="shared" si="3"/>
        <v>0</v>
      </c>
      <c r="BZ13" s="73"/>
      <c r="CA13" s="73"/>
      <c r="CB13" s="73"/>
      <c r="CC13" s="2"/>
      <c r="CD13" s="2"/>
      <c r="CE13" s="2"/>
      <c r="CF13" s="2"/>
      <c r="CG13" s="2"/>
      <c r="CH13" s="2"/>
      <c r="CI13" s="2"/>
      <c r="CJ13" s="2"/>
      <c r="CK13" s="3"/>
      <c r="CL13" s="2"/>
      <c r="CM13" s="2"/>
      <c r="CN13" s="2"/>
      <c r="CO13" s="2"/>
      <c r="CP13" s="2"/>
      <c r="CQ13" s="2"/>
    </row>
    <row r="14" spans="1:95" x14ac:dyDescent="0.2">
      <c r="A14" s="69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/>
      <c r="K14" s="2" t="s">
        <v>131</v>
      </c>
      <c r="L14" s="2"/>
      <c r="M14" s="2"/>
      <c r="N14" s="19">
        <f>SUM(N8:N13)</f>
        <v>244.90000000000003</v>
      </c>
      <c r="O14" s="19">
        <f>(N14/6)/8</f>
        <v>5.1020833333333337</v>
      </c>
      <c r="P14" s="15">
        <v>6.5</v>
      </c>
      <c r="Q14" s="19">
        <f>(O14*0.75)+(P14*0.25)</f>
        <v>5.4515625000000005</v>
      </c>
      <c r="R14" s="2"/>
      <c r="S14" s="21">
        <v>4.5</v>
      </c>
      <c r="T14" s="15">
        <v>6</v>
      </c>
      <c r="U14" s="17">
        <f>(S14*0.7)+(T14*0.3)</f>
        <v>4.9499999999999993</v>
      </c>
      <c r="V14" s="21">
        <v>5.6</v>
      </c>
      <c r="W14" s="15">
        <v>6.5</v>
      </c>
      <c r="X14" s="19">
        <f>(U14*0.5)+(V14*0.25)+(W14*0.25)</f>
        <v>5.5</v>
      </c>
      <c r="Y14" s="19">
        <f>(Q14+X14)/2</f>
        <v>5.4757812500000007</v>
      </c>
      <c r="Z14" s="3"/>
      <c r="AA14" s="2"/>
      <c r="AB14" s="2"/>
      <c r="AC14" s="2"/>
      <c r="AD14" s="2"/>
      <c r="AE14" s="2"/>
      <c r="AF14" s="2" t="s">
        <v>131</v>
      </c>
      <c r="AG14" s="2"/>
      <c r="AH14" s="2"/>
      <c r="AI14" s="19">
        <f>SUM(AI8:AI13)</f>
        <v>0</v>
      </c>
      <c r="AJ14" s="19">
        <f>(AI14/6)/8</f>
        <v>0</v>
      </c>
      <c r="AK14" s="15"/>
      <c r="AL14" s="19">
        <f>(AJ14*0.75)+(AK14*0.25)</f>
        <v>0</v>
      </c>
      <c r="AM14" s="2"/>
      <c r="AN14" s="21"/>
      <c r="AO14" s="15"/>
      <c r="AP14" s="17">
        <f>(AN14*0.7)+(AO14*0.3)</f>
        <v>0</v>
      </c>
      <c r="AQ14" s="21"/>
      <c r="AR14" s="15"/>
      <c r="AS14" s="19">
        <f>(AP14*0.5)+(AQ14*0.25)+(AR14*0.25)</f>
        <v>0</v>
      </c>
      <c r="AT14" s="19">
        <f>(AL14+AS14)/2</f>
        <v>0</v>
      </c>
      <c r="AU14" s="71"/>
      <c r="AV14" s="2"/>
      <c r="AW14" s="2"/>
      <c r="AX14" s="2"/>
      <c r="AY14" s="2"/>
      <c r="AZ14" s="2"/>
      <c r="BA14" s="2" t="s">
        <v>131</v>
      </c>
      <c r="BB14" s="2"/>
      <c r="BC14" s="2"/>
      <c r="BD14" s="19">
        <f>SUM(BD8:BD13)</f>
        <v>0</v>
      </c>
      <c r="BE14" s="19">
        <f>(BD14/6)/8</f>
        <v>0</v>
      </c>
      <c r="BF14" s="15"/>
      <c r="BG14" s="19">
        <f>(BE14*0.75)+(BF14*0.25)</f>
        <v>0</v>
      </c>
      <c r="BH14" s="2"/>
      <c r="BI14" s="21"/>
      <c r="BJ14" s="15"/>
      <c r="BK14" s="17">
        <f>(BI14*0.7)+(BJ14*0.3)</f>
        <v>0</v>
      </c>
      <c r="BL14" s="21"/>
      <c r="BM14" s="15"/>
      <c r="BN14" s="19">
        <f>(BK14*0.5)+(BL14*0.25)+(BM14*0.25)</f>
        <v>0</v>
      </c>
      <c r="BO14" s="19">
        <f>(BG14+BN14)/2</f>
        <v>0</v>
      </c>
      <c r="BP14" s="77"/>
      <c r="BQ14" s="2"/>
      <c r="BR14" s="2"/>
      <c r="BS14" s="2"/>
      <c r="BT14" s="2"/>
      <c r="BU14" s="2"/>
      <c r="BV14" s="2" t="s">
        <v>131</v>
      </c>
      <c r="BW14" s="2"/>
      <c r="BX14" s="2"/>
      <c r="BY14" s="19">
        <f>SUM(BY8:BY13)</f>
        <v>0</v>
      </c>
      <c r="BZ14" s="19">
        <f>(BY14/6)/8</f>
        <v>0</v>
      </c>
      <c r="CA14" s="15"/>
      <c r="CB14" s="19">
        <f>(BZ14*0.75)+(CA14*0.25)</f>
        <v>0</v>
      </c>
      <c r="CC14" s="2"/>
      <c r="CD14" s="21"/>
      <c r="CE14" s="15"/>
      <c r="CF14" s="17">
        <f>(CD14*0.7)+(CE14*0.3)</f>
        <v>0</v>
      </c>
      <c r="CG14" s="21"/>
      <c r="CH14" s="15"/>
      <c r="CI14" s="19">
        <f>(CF14*0.5)+(CG14*0.25)+(CH14*0.25)</f>
        <v>0</v>
      </c>
      <c r="CJ14" s="19">
        <f>(CB14+CI14)/2</f>
        <v>0</v>
      </c>
      <c r="CK14" s="77"/>
      <c r="CL14" s="19">
        <f>Y14</f>
        <v>5.4757812500000007</v>
      </c>
      <c r="CM14" s="19">
        <f>AT14</f>
        <v>0</v>
      </c>
      <c r="CN14" s="19">
        <f>BO14</f>
        <v>0</v>
      </c>
      <c r="CO14" s="19">
        <f>CJ14</f>
        <v>0</v>
      </c>
      <c r="CP14" s="19">
        <f>AVERAGE(CL14:CO14)</f>
        <v>1.3689453125000002</v>
      </c>
    </row>
    <row r="15" spans="1:95" x14ac:dyDescent="0.2"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8" spans="2:2" x14ac:dyDescent="0.2">
      <c r="B18" s="72" t="s">
        <v>136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3">
    <mergeCell ref="BQ4:CB4"/>
    <mergeCell ref="CD4:CI4"/>
    <mergeCell ref="CL4:CP4"/>
    <mergeCell ref="H1:M1"/>
    <mergeCell ref="AC1:AH1"/>
    <mergeCell ref="AX1:BC1"/>
    <mergeCell ref="BS1:BX1"/>
    <mergeCell ref="F4:Q4"/>
    <mergeCell ref="S4:X4"/>
    <mergeCell ref="AA4:AL4"/>
    <mergeCell ref="AN4:AS4"/>
    <mergeCell ref="AV4:BG4"/>
    <mergeCell ref="BI4:BN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2" width="5.7109375" customWidth="1"/>
    <col min="13" max="13" width="7.5703125" customWidth="1"/>
    <col min="14" max="15" width="6.5703125" customWidth="1"/>
    <col min="16" max="16" width="5.7109375" customWidth="1"/>
    <col min="17" max="17" width="3.140625" customWidth="1"/>
    <col min="18" max="21" width="5.7109375" customWidth="1"/>
    <col min="22" max="22" width="6.7109375" customWidth="1"/>
    <col min="23" max="23" width="3.140625" customWidth="1"/>
    <col min="24" max="30" width="5.7109375" customWidth="1"/>
    <col min="31" max="31" width="7.5703125" customWidth="1"/>
    <col min="32" max="32" width="6.5703125" customWidth="1"/>
    <col min="33" max="34" width="5.7109375" customWidth="1"/>
    <col min="35" max="35" width="3.140625" customWidth="1"/>
    <col min="36" max="39" width="5.7109375" customWidth="1"/>
    <col min="40" max="40" width="6.7109375" customWidth="1"/>
    <col min="41" max="41" width="3.140625" customWidth="1"/>
    <col min="42" max="48" width="5.7109375" customWidth="1"/>
    <col min="49" max="49" width="7.5703125" customWidth="1"/>
    <col min="50" max="50" width="6.5703125" customWidth="1"/>
    <col min="51" max="52" width="5.7109375" customWidth="1"/>
    <col min="53" max="53" width="3.140625" customWidth="1"/>
    <col min="54" max="56" width="5.7109375" customWidth="1"/>
    <col min="57" max="58" width="6.7109375" customWidth="1"/>
    <col min="59" max="59" width="3.140625" customWidth="1"/>
    <col min="60" max="66" width="5.7109375" customWidth="1"/>
    <col min="67" max="67" width="7.5703125" customWidth="1"/>
    <col min="68" max="68" width="6.5703125" customWidth="1"/>
    <col min="69" max="70" width="5.7109375" customWidth="1"/>
    <col min="71" max="71" width="3.140625" customWidth="1"/>
    <col min="72" max="74" width="5.7109375" customWidth="1"/>
    <col min="75" max="76" width="6.7109375" customWidth="1"/>
    <col min="77" max="77" width="3.140625" customWidth="1"/>
    <col min="78" max="82" width="8.7109375" customWidth="1"/>
    <col min="83" max="83" width="11.42578125" customWidth="1"/>
  </cols>
  <sheetData>
    <row r="1" spans="1:83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Q1" s="2"/>
      <c r="W1" s="3"/>
      <c r="X1" t="s">
        <v>2</v>
      </c>
      <c r="Z1" s="93" t="str">
        <f>E2</f>
        <v>John</v>
      </c>
      <c r="AA1" s="93"/>
      <c r="AB1" s="93"/>
      <c r="AC1" s="93"/>
      <c r="AD1" s="93"/>
      <c r="AI1" s="2"/>
      <c r="AO1" s="71"/>
      <c r="AP1" t="s">
        <v>3</v>
      </c>
      <c r="AR1" s="93" t="str">
        <f>E3</f>
        <v>Mark</v>
      </c>
      <c r="AS1" s="93"/>
      <c r="AT1" s="93"/>
      <c r="AU1" s="93"/>
      <c r="AV1" s="93"/>
      <c r="BA1" s="2"/>
      <c r="BG1" s="3"/>
      <c r="BH1" s="72" t="s">
        <v>4</v>
      </c>
      <c r="BJ1" s="93" t="str">
        <f>E4</f>
        <v>Roy</v>
      </c>
      <c r="BK1" s="93"/>
      <c r="BL1" s="93"/>
      <c r="BM1" s="93"/>
      <c r="BN1" s="93"/>
      <c r="BS1" s="2"/>
      <c r="BY1" s="3"/>
      <c r="BZ1" s="6"/>
      <c r="CA1" s="6"/>
      <c r="CB1" s="6"/>
      <c r="CC1" s="6"/>
      <c r="CE1" s="6">
        <f ca="1">NOW()</f>
        <v>42636.704860300924</v>
      </c>
    </row>
    <row r="2" spans="1:83" x14ac:dyDescent="0.2">
      <c r="A2" s="7" t="s">
        <v>5</v>
      </c>
      <c r="D2" t="s">
        <v>2</v>
      </c>
      <c r="E2" t="s">
        <v>57</v>
      </c>
      <c r="Q2" s="2"/>
      <c r="W2" s="3"/>
      <c r="AI2" s="2"/>
      <c r="AO2" s="71"/>
      <c r="BA2" s="2"/>
      <c r="BG2" s="3"/>
      <c r="BS2" s="2"/>
      <c r="BY2" s="3"/>
      <c r="BZ2" s="8"/>
      <c r="CA2" s="8"/>
      <c r="CB2" s="8"/>
      <c r="CC2" s="8"/>
      <c r="CE2" s="8">
        <f ca="1">NOW()</f>
        <v>42636.704860300924</v>
      </c>
    </row>
    <row r="3" spans="1:83" x14ac:dyDescent="0.2">
      <c r="A3" t="s">
        <v>137</v>
      </c>
      <c r="C3" t="s">
        <v>7</v>
      </c>
      <c r="D3" t="s">
        <v>3</v>
      </c>
      <c r="E3" t="s">
        <v>59</v>
      </c>
      <c r="Q3" s="2"/>
      <c r="W3" s="3"/>
      <c r="AI3" s="2"/>
      <c r="AO3" s="71"/>
      <c r="BA3" s="2"/>
      <c r="BG3" s="3"/>
      <c r="BS3" s="2"/>
      <c r="BY3" s="3"/>
      <c r="BZ3" s="8"/>
      <c r="CA3" s="8"/>
      <c r="CB3" s="8"/>
      <c r="CC3" s="8"/>
      <c r="CE3" s="8"/>
    </row>
    <row r="4" spans="1:83" x14ac:dyDescent="0.2">
      <c r="D4" s="72" t="s">
        <v>4</v>
      </c>
      <c r="E4" s="72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2"/>
      <c r="R4" s="95" t="s">
        <v>11</v>
      </c>
      <c r="S4" s="95"/>
      <c r="T4" s="95"/>
      <c r="U4" s="95"/>
      <c r="W4" s="3"/>
      <c r="X4" s="95" t="s">
        <v>9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2"/>
      <c r="AJ4" s="95" t="s">
        <v>11</v>
      </c>
      <c r="AK4" s="95"/>
      <c r="AL4" s="95"/>
      <c r="AM4" s="95"/>
      <c r="AO4" s="71"/>
      <c r="AP4" s="95" t="s">
        <v>9</v>
      </c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2"/>
      <c r="BB4" s="95" t="s">
        <v>11</v>
      </c>
      <c r="BC4" s="95"/>
      <c r="BD4" s="95"/>
      <c r="BE4" s="95"/>
      <c r="BG4" s="3"/>
      <c r="BH4" s="95" t="s">
        <v>9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2"/>
      <c r="BT4" s="95" t="s">
        <v>11</v>
      </c>
      <c r="BU4" s="95"/>
      <c r="BV4" s="95"/>
      <c r="BW4" s="95"/>
      <c r="BY4" s="3"/>
      <c r="BZ4" s="95" t="s">
        <v>103</v>
      </c>
      <c r="CA4" s="93"/>
      <c r="CB4" s="93"/>
      <c r="CC4" s="93"/>
      <c r="CD4" s="93"/>
    </row>
    <row r="5" spans="1:83" x14ac:dyDescent="0.2">
      <c r="N5" s="80" t="s">
        <v>120</v>
      </c>
      <c r="O5" t="s">
        <v>20</v>
      </c>
      <c r="Q5" s="10"/>
      <c r="V5" s="80" t="s">
        <v>65</v>
      </c>
      <c r="W5" s="3"/>
      <c r="AF5" s="80" t="s">
        <v>120</v>
      </c>
      <c r="AG5" t="s">
        <v>20</v>
      </c>
      <c r="AI5" s="10"/>
      <c r="AN5" s="80" t="s">
        <v>65</v>
      </c>
      <c r="AO5" s="12"/>
      <c r="AX5" s="80" t="s">
        <v>120</v>
      </c>
      <c r="AY5" t="s">
        <v>20</v>
      </c>
      <c r="BA5" s="10"/>
      <c r="BF5" s="80" t="s">
        <v>65</v>
      </c>
      <c r="BG5" s="12"/>
      <c r="BP5" s="80" t="s">
        <v>120</v>
      </c>
      <c r="BQ5" t="s">
        <v>20</v>
      </c>
      <c r="BS5" s="10"/>
      <c r="BX5" s="80" t="s">
        <v>65</v>
      </c>
      <c r="BY5" s="12"/>
      <c r="BZ5" s="80"/>
      <c r="CA5" s="80"/>
      <c r="CB5" s="80"/>
      <c r="CC5" s="80"/>
      <c r="CD5" s="80"/>
    </row>
    <row r="6" spans="1:83" s="80" customFormat="1" x14ac:dyDescent="0.2">
      <c r="A6" s="80" t="s">
        <v>18</v>
      </c>
      <c r="B6" s="80" t="s">
        <v>19</v>
      </c>
      <c r="C6" s="80" t="s">
        <v>20</v>
      </c>
      <c r="D6" s="80" t="s">
        <v>21</v>
      </c>
      <c r="E6" s="80" t="s">
        <v>22</v>
      </c>
      <c r="F6" s="80" t="s">
        <v>23</v>
      </c>
      <c r="G6" s="80" t="s">
        <v>66</v>
      </c>
      <c r="H6" s="80" t="s">
        <v>24</v>
      </c>
      <c r="I6" s="80" t="s">
        <v>28</v>
      </c>
      <c r="J6" s="80" t="s">
        <v>73</v>
      </c>
      <c r="K6" s="80" t="s">
        <v>138</v>
      </c>
      <c r="L6" s="80" t="s">
        <v>75</v>
      </c>
      <c r="M6" s="80" t="s">
        <v>123</v>
      </c>
      <c r="N6" s="80" t="s">
        <v>124</v>
      </c>
      <c r="O6" s="80" t="s">
        <v>125</v>
      </c>
      <c r="P6" s="80" t="s">
        <v>33</v>
      </c>
      <c r="Q6" s="10"/>
      <c r="R6" s="11" t="s">
        <v>40</v>
      </c>
      <c r="S6" s="11" t="s">
        <v>41</v>
      </c>
      <c r="T6" s="80" t="s">
        <v>20</v>
      </c>
      <c r="U6" s="80" t="s">
        <v>123</v>
      </c>
      <c r="V6" s="80" t="s">
        <v>44</v>
      </c>
      <c r="W6" s="12"/>
      <c r="X6" s="80" t="s">
        <v>23</v>
      </c>
      <c r="Y6" s="80" t="s">
        <v>66</v>
      </c>
      <c r="Z6" s="80" t="s">
        <v>24</v>
      </c>
      <c r="AA6" s="80" t="s">
        <v>28</v>
      </c>
      <c r="AB6" s="80" t="s">
        <v>73</v>
      </c>
      <c r="AC6" s="80" t="s">
        <v>138</v>
      </c>
      <c r="AD6" s="80" t="s">
        <v>75</v>
      </c>
      <c r="AE6" s="80" t="s">
        <v>123</v>
      </c>
      <c r="AF6" s="80" t="s">
        <v>124</v>
      </c>
      <c r="AG6" s="80" t="s">
        <v>125</v>
      </c>
      <c r="AH6" s="80" t="s">
        <v>33</v>
      </c>
      <c r="AI6" s="10"/>
      <c r="AJ6" s="11" t="s">
        <v>40</v>
      </c>
      <c r="AK6" s="11" t="s">
        <v>41</v>
      </c>
      <c r="AL6" s="80" t="s">
        <v>20</v>
      </c>
      <c r="AM6" s="80" t="s">
        <v>123</v>
      </c>
      <c r="AN6" s="80" t="s">
        <v>44</v>
      </c>
      <c r="AO6" s="12"/>
      <c r="AP6" s="80" t="s">
        <v>23</v>
      </c>
      <c r="AQ6" s="80" t="s">
        <v>66</v>
      </c>
      <c r="AR6" s="80" t="s">
        <v>24</v>
      </c>
      <c r="AS6" s="80" t="s">
        <v>28</v>
      </c>
      <c r="AT6" s="80" t="s">
        <v>73</v>
      </c>
      <c r="AU6" s="80" t="s">
        <v>138</v>
      </c>
      <c r="AV6" s="80" t="s">
        <v>75</v>
      </c>
      <c r="AW6" s="80" t="s">
        <v>123</v>
      </c>
      <c r="AX6" s="80" t="s">
        <v>124</v>
      </c>
      <c r="AY6" s="80" t="s">
        <v>125</v>
      </c>
      <c r="AZ6" s="80" t="s">
        <v>33</v>
      </c>
      <c r="BA6" s="10"/>
      <c r="BB6" s="11" t="s">
        <v>40</v>
      </c>
      <c r="BC6" s="11" t="s">
        <v>41</v>
      </c>
      <c r="BD6" s="80" t="s">
        <v>20</v>
      </c>
      <c r="BE6" s="80" t="s">
        <v>123</v>
      </c>
      <c r="BF6" s="80" t="s">
        <v>44</v>
      </c>
      <c r="BG6" s="12"/>
      <c r="BH6" s="80" t="s">
        <v>23</v>
      </c>
      <c r="BI6" s="80" t="s">
        <v>66</v>
      </c>
      <c r="BJ6" s="80" t="s">
        <v>24</v>
      </c>
      <c r="BK6" s="80" t="s">
        <v>28</v>
      </c>
      <c r="BL6" s="80" t="s">
        <v>73</v>
      </c>
      <c r="BM6" s="80" t="s">
        <v>138</v>
      </c>
      <c r="BN6" s="80" t="s">
        <v>75</v>
      </c>
      <c r="BO6" s="80" t="s">
        <v>123</v>
      </c>
      <c r="BP6" s="80" t="s">
        <v>124</v>
      </c>
      <c r="BQ6" s="80" t="s">
        <v>125</v>
      </c>
      <c r="BR6" s="80" t="s">
        <v>33</v>
      </c>
      <c r="BS6" s="10"/>
      <c r="BT6" s="11" t="s">
        <v>40</v>
      </c>
      <c r="BU6" s="11" t="s">
        <v>41</v>
      </c>
      <c r="BV6" s="80" t="s">
        <v>20</v>
      </c>
      <c r="BW6" s="80" t="s">
        <v>123</v>
      </c>
      <c r="BX6" s="80" t="s">
        <v>44</v>
      </c>
      <c r="BY6" s="12"/>
      <c r="BZ6" s="80" t="s">
        <v>45</v>
      </c>
      <c r="CA6" s="80" t="s">
        <v>46</v>
      </c>
      <c r="CB6" s="80" t="s">
        <v>47</v>
      </c>
      <c r="CC6" s="11" t="s">
        <v>48</v>
      </c>
      <c r="CD6" s="80" t="s">
        <v>106</v>
      </c>
      <c r="CE6" s="80" t="s">
        <v>49</v>
      </c>
    </row>
    <row r="7" spans="1:83" x14ac:dyDescent="0.2">
      <c r="Q7" s="2"/>
      <c r="W7" s="3"/>
      <c r="AI7" s="2"/>
      <c r="AO7" s="71"/>
      <c r="BA7" s="2"/>
      <c r="BG7" s="3"/>
      <c r="BS7" s="2"/>
      <c r="BY7" s="3"/>
    </row>
    <row r="8" spans="1:83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6</v>
      </c>
      <c r="J8" s="15">
        <v>7</v>
      </c>
      <c r="K8" s="15">
        <v>6</v>
      </c>
      <c r="L8" s="15">
        <v>5</v>
      </c>
      <c r="M8" s="18">
        <f t="shared" ref="M8:M13" si="0">SUM(F8:L8)</f>
        <v>40</v>
      </c>
      <c r="N8" s="73"/>
      <c r="O8" s="73"/>
      <c r="P8" s="73"/>
      <c r="Q8" s="2"/>
      <c r="R8" s="74"/>
      <c r="S8" s="74"/>
      <c r="T8" s="74"/>
      <c r="U8" s="75"/>
      <c r="V8" s="75"/>
      <c r="W8" s="3"/>
      <c r="X8" s="15"/>
      <c r="Y8" s="15"/>
      <c r="Z8" s="15"/>
      <c r="AA8" s="15"/>
      <c r="AB8" s="15"/>
      <c r="AC8" s="15"/>
      <c r="AD8" s="15"/>
      <c r="AE8" s="18">
        <f t="shared" ref="AE8:AE13" si="1">SUM(X8:AD8)</f>
        <v>0</v>
      </c>
      <c r="AF8" s="73"/>
      <c r="AG8" s="73"/>
      <c r="AH8" s="73"/>
      <c r="AI8" s="2"/>
      <c r="AJ8" s="74"/>
      <c r="AK8" s="74"/>
      <c r="AL8" s="74"/>
      <c r="AM8" s="75"/>
      <c r="AN8" s="75"/>
      <c r="AO8" s="76"/>
      <c r="AP8" s="15"/>
      <c r="AQ8" s="15"/>
      <c r="AR8" s="15"/>
      <c r="AS8" s="15"/>
      <c r="AT8" s="15"/>
      <c r="AU8" s="15"/>
      <c r="AV8" s="15"/>
      <c r="AW8" s="18">
        <f t="shared" ref="AW8:AW13" si="2">SUM(AP8:AV8)</f>
        <v>0</v>
      </c>
      <c r="AX8" s="73"/>
      <c r="AY8" s="73"/>
      <c r="AZ8" s="73"/>
      <c r="BA8" s="2"/>
      <c r="BB8" s="74"/>
      <c r="BC8" s="74"/>
      <c r="BD8" s="74"/>
      <c r="BE8" s="75"/>
      <c r="BF8" s="75"/>
      <c r="BG8" s="77"/>
      <c r="BH8" s="15"/>
      <c r="BI8" s="15"/>
      <c r="BJ8" s="15"/>
      <c r="BK8" s="15"/>
      <c r="BL8" s="15"/>
      <c r="BM8" s="15"/>
      <c r="BN8" s="15"/>
      <c r="BO8" s="18">
        <f t="shared" ref="BO8:BO13" si="3">SUM(BH8:BN8)</f>
        <v>0</v>
      </c>
      <c r="BP8" s="73"/>
      <c r="BQ8" s="73"/>
      <c r="BR8" s="73"/>
      <c r="BS8" s="2"/>
      <c r="BT8" s="74"/>
      <c r="BU8" s="74"/>
      <c r="BV8" s="74"/>
      <c r="BW8" s="75"/>
      <c r="BX8" s="75"/>
      <c r="BY8" s="77"/>
      <c r="BZ8" s="75"/>
      <c r="CA8" s="75"/>
      <c r="CB8" s="75"/>
      <c r="CC8" s="75"/>
      <c r="CD8" s="75"/>
      <c r="CE8" s="2"/>
    </row>
    <row r="9" spans="1:83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5</v>
      </c>
      <c r="J9" s="15">
        <v>4</v>
      </c>
      <c r="K9" s="15">
        <v>4.5</v>
      </c>
      <c r="L9" s="15">
        <v>5</v>
      </c>
      <c r="M9" s="18">
        <f t="shared" si="0"/>
        <v>38.5</v>
      </c>
      <c r="N9" s="73"/>
      <c r="O9" s="73"/>
      <c r="P9" s="73"/>
      <c r="Q9" s="2"/>
      <c r="R9" s="2"/>
      <c r="S9" s="2"/>
      <c r="T9" s="2"/>
      <c r="U9" s="2"/>
      <c r="V9" s="2"/>
      <c r="W9" s="3"/>
      <c r="X9" s="15"/>
      <c r="Y9" s="15"/>
      <c r="Z9" s="15"/>
      <c r="AA9" s="15"/>
      <c r="AB9" s="15"/>
      <c r="AC9" s="15"/>
      <c r="AD9" s="15"/>
      <c r="AE9" s="18">
        <f t="shared" si="1"/>
        <v>0</v>
      </c>
      <c r="AF9" s="73"/>
      <c r="AG9" s="73"/>
      <c r="AH9" s="73"/>
      <c r="AI9" s="2"/>
      <c r="AJ9" s="2"/>
      <c r="AK9" s="2"/>
      <c r="AL9" s="2"/>
      <c r="AM9" s="2"/>
      <c r="AN9" s="2"/>
      <c r="AO9" s="71"/>
      <c r="AP9" s="15"/>
      <c r="AQ9" s="15"/>
      <c r="AR9" s="15"/>
      <c r="AS9" s="15"/>
      <c r="AT9" s="15"/>
      <c r="AU9" s="15"/>
      <c r="AV9" s="15"/>
      <c r="AW9" s="18">
        <f t="shared" si="2"/>
        <v>0</v>
      </c>
      <c r="AX9" s="73"/>
      <c r="AY9" s="73"/>
      <c r="AZ9" s="73"/>
      <c r="BA9" s="2"/>
      <c r="BB9" s="2"/>
      <c r="BC9" s="2"/>
      <c r="BD9" s="2"/>
      <c r="BE9" s="2"/>
      <c r="BF9" s="2"/>
      <c r="BG9" s="3"/>
      <c r="BH9" s="15"/>
      <c r="BI9" s="15"/>
      <c r="BJ9" s="15"/>
      <c r="BK9" s="15"/>
      <c r="BL9" s="15"/>
      <c r="BM9" s="15"/>
      <c r="BN9" s="15"/>
      <c r="BO9" s="18">
        <f t="shared" si="3"/>
        <v>0</v>
      </c>
      <c r="BP9" s="73"/>
      <c r="BQ9" s="73"/>
      <c r="BR9" s="73"/>
      <c r="BS9" s="2"/>
      <c r="BT9" s="2"/>
      <c r="BU9" s="2"/>
      <c r="BV9" s="2"/>
      <c r="BW9" s="2"/>
      <c r="BX9" s="2"/>
      <c r="BY9" s="3"/>
      <c r="BZ9" s="2"/>
      <c r="CA9" s="2"/>
      <c r="CB9" s="2"/>
      <c r="CC9" s="2"/>
      <c r="CD9" s="2"/>
      <c r="CE9" s="2"/>
    </row>
    <row r="10" spans="1:83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2</v>
      </c>
      <c r="J10" s="15">
        <v>5.5</v>
      </c>
      <c r="K10" s="15">
        <v>3.8</v>
      </c>
      <c r="L10" s="15">
        <v>3.4</v>
      </c>
      <c r="M10" s="18">
        <f t="shared" si="0"/>
        <v>32.300000000000004</v>
      </c>
      <c r="N10" s="73"/>
      <c r="O10" s="73"/>
      <c r="P10" s="73"/>
      <c r="Q10" s="2"/>
      <c r="R10" s="2"/>
      <c r="S10" s="2"/>
      <c r="T10" s="2"/>
      <c r="U10" s="2"/>
      <c r="V10" s="2"/>
      <c r="W10" s="3"/>
      <c r="X10" s="15"/>
      <c r="Y10" s="15"/>
      <c r="Z10" s="15"/>
      <c r="AA10" s="15"/>
      <c r="AB10" s="15"/>
      <c r="AC10" s="15"/>
      <c r="AD10" s="15"/>
      <c r="AE10" s="18">
        <f t="shared" si="1"/>
        <v>0</v>
      </c>
      <c r="AF10" s="73"/>
      <c r="AG10" s="73"/>
      <c r="AH10" s="73"/>
      <c r="AI10" s="2"/>
      <c r="AJ10" s="2"/>
      <c r="AK10" s="2"/>
      <c r="AL10" s="2"/>
      <c r="AM10" s="2"/>
      <c r="AN10" s="2"/>
      <c r="AO10" s="71"/>
      <c r="AP10" s="15"/>
      <c r="AQ10" s="15"/>
      <c r="AR10" s="15"/>
      <c r="AS10" s="15"/>
      <c r="AT10" s="15"/>
      <c r="AU10" s="15"/>
      <c r="AV10" s="15"/>
      <c r="AW10" s="18">
        <f t="shared" si="2"/>
        <v>0</v>
      </c>
      <c r="AX10" s="73"/>
      <c r="AY10" s="73"/>
      <c r="AZ10" s="73"/>
      <c r="BA10" s="2"/>
      <c r="BB10" s="2"/>
      <c r="BC10" s="2"/>
      <c r="BD10" s="2"/>
      <c r="BE10" s="2"/>
      <c r="BF10" s="2"/>
      <c r="BG10" s="3"/>
      <c r="BH10" s="15"/>
      <c r="BI10" s="15"/>
      <c r="BJ10" s="15"/>
      <c r="BK10" s="15"/>
      <c r="BL10" s="15"/>
      <c r="BM10" s="15"/>
      <c r="BN10" s="15"/>
      <c r="BO10" s="18">
        <f t="shared" si="3"/>
        <v>0</v>
      </c>
      <c r="BP10" s="73"/>
      <c r="BQ10" s="73"/>
      <c r="BR10" s="73"/>
      <c r="BS10" s="2"/>
      <c r="BT10" s="2"/>
      <c r="BU10" s="2"/>
      <c r="BV10" s="2"/>
      <c r="BW10" s="2"/>
      <c r="BX10" s="2"/>
      <c r="BY10" s="3"/>
      <c r="BZ10" s="2"/>
      <c r="CA10" s="2"/>
      <c r="CB10" s="2"/>
      <c r="CC10" s="2"/>
      <c r="CD10" s="2"/>
      <c r="CE10" s="2"/>
    </row>
    <row r="11" spans="1:83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6</v>
      </c>
      <c r="J11" s="15">
        <v>5</v>
      </c>
      <c r="K11" s="15">
        <v>5.3</v>
      </c>
      <c r="L11" s="15">
        <v>6.7</v>
      </c>
      <c r="M11" s="18">
        <f t="shared" si="0"/>
        <v>35</v>
      </c>
      <c r="N11" s="73"/>
      <c r="O11" s="73"/>
      <c r="P11" s="73"/>
      <c r="Q11" s="2"/>
      <c r="R11" s="2"/>
      <c r="S11" s="2"/>
      <c r="T11" s="2"/>
      <c r="U11" s="2"/>
      <c r="V11" s="2"/>
      <c r="W11" s="3"/>
      <c r="X11" s="15"/>
      <c r="Y11" s="15"/>
      <c r="Z11" s="15"/>
      <c r="AA11" s="15"/>
      <c r="AB11" s="15"/>
      <c r="AC11" s="15"/>
      <c r="AD11" s="15"/>
      <c r="AE11" s="18">
        <f t="shared" si="1"/>
        <v>0</v>
      </c>
      <c r="AF11" s="73"/>
      <c r="AG11" s="73"/>
      <c r="AH11" s="73"/>
      <c r="AI11" s="2"/>
      <c r="AJ11" s="2"/>
      <c r="AK11" s="2"/>
      <c r="AL11" s="2"/>
      <c r="AM11" s="2"/>
      <c r="AN11" s="2"/>
      <c r="AO11" s="71"/>
      <c r="AP11" s="15"/>
      <c r="AQ11" s="15"/>
      <c r="AR11" s="15"/>
      <c r="AS11" s="15"/>
      <c r="AT11" s="15"/>
      <c r="AU11" s="15"/>
      <c r="AV11" s="15"/>
      <c r="AW11" s="18">
        <f t="shared" si="2"/>
        <v>0</v>
      </c>
      <c r="AX11" s="73"/>
      <c r="AY11" s="73"/>
      <c r="AZ11" s="73"/>
      <c r="BA11" s="2"/>
      <c r="BB11" s="2"/>
      <c r="BC11" s="2"/>
      <c r="BD11" s="2"/>
      <c r="BE11" s="2"/>
      <c r="BF11" s="2"/>
      <c r="BG11" s="3"/>
      <c r="BH11" s="15"/>
      <c r="BI11" s="15"/>
      <c r="BJ11" s="15"/>
      <c r="BK11" s="15"/>
      <c r="BL11" s="15"/>
      <c r="BM11" s="15"/>
      <c r="BN11" s="15"/>
      <c r="BO11" s="18">
        <f t="shared" si="3"/>
        <v>0</v>
      </c>
      <c r="BP11" s="73"/>
      <c r="BQ11" s="73"/>
      <c r="BR11" s="73"/>
      <c r="BS11" s="2"/>
      <c r="BT11" s="2"/>
      <c r="BU11" s="2"/>
      <c r="BV11" s="2"/>
      <c r="BW11" s="2"/>
      <c r="BX11" s="2"/>
      <c r="BY11" s="3"/>
      <c r="BZ11" s="2"/>
      <c r="CA11" s="2"/>
      <c r="CB11" s="2"/>
      <c r="CC11" s="2"/>
      <c r="CD11" s="2"/>
      <c r="CE11" s="2"/>
    </row>
    <row r="12" spans="1:83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7</v>
      </c>
      <c r="J12" s="15">
        <v>9</v>
      </c>
      <c r="K12" s="15">
        <v>5.4</v>
      </c>
      <c r="L12" s="15">
        <v>3</v>
      </c>
      <c r="M12" s="18">
        <f t="shared" si="0"/>
        <v>34.4</v>
      </c>
      <c r="N12" s="73"/>
      <c r="O12" s="73"/>
      <c r="P12" s="73"/>
      <c r="Q12" s="2"/>
      <c r="R12" s="2"/>
      <c r="S12" s="2"/>
      <c r="T12" s="2"/>
      <c r="U12" s="2"/>
      <c r="V12" s="2"/>
      <c r="W12" s="3"/>
      <c r="X12" s="15"/>
      <c r="Y12" s="15"/>
      <c r="Z12" s="15"/>
      <c r="AA12" s="15"/>
      <c r="AB12" s="15"/>
      <c r="AC12" s="15"/>
      <c r="AD12" s="15"/>
      <c r="AE12" s="18">
        <f t="shared" si="1"/>
        <v>0</v>
      </c>
      <c r="AF12" s="73"/>
      <c r="AG12" s="73"/>
      <c r="AH12" s="73"/>
      <c r="AI12" s="2"/>
      <c r="AJ12" s="2"/>
      <c r="AK12" s="2"/>
      <c r="AL12" s="2"/>
      <c r="AM12" s="2"/>
      <c r="AN12" s="2"/>
      <c r="AO12" s="71"/>
      <c r="AP12" s="15"/>
      <c r="AQ12" s="15"/>
      <c r="AR12" s="15"/>
      <c r="AS12" s="15"/>
      <c r="AT12" s="15"/>
      <c r="AU12" s="15"/>
      <c r="AV12" s="15"/>
      <c r="AW12" s="18">
        <f t="shared" si="2"/>
        <v>0</v>
      </c>
      <c r="AX12" s="73"/>
      <c r="AY12" s="73"/>
      <c r="AZ12" s="73"/>
      <c r="BA12" s="2"/>
      <c r="BB12" s="2"/>
      <c r="BC12" s="2"/>
      <c r="BD12" s="2"/>
      <c r="BE12" s="2"/>
      <c r="BF12" s="2"/>
      <c r="BG12" s="3"/>
      <c r="BH12" s="15"/>
      <c r="BI12" s="15"/>
      <c r="BJ12" s="15"/>
      <c r="BK12" s="15"/>
      <c r="BL12" s="15"/>
      <c r="BM12" s="15"/>
      <c r="BN12" s="15"/>
      <c r="BO12" s="18">
        <f t="shared" si="3"/>
        <v>0</v>
      </c>
      <c r="BP12" s="73"/>
      <c r="BQ12" s="73"/>
      <c r="BR12" s="73"/>
      <c r="BS12" s="2"/>
      <c r="BT12" s="2"/>
      <c r="BU12" s="2"/>
      <c r="BV12" s="2"/>
      <c r="BW12" s="2"/>
      <c r="BX12" s="2"/>
      <c r="BY12" s="3"/>
      <c r="BZ12" s="2"/>
      <c r="CA12" s="2"/>
      <c r="CB12" s="2"/>
      <c r="CC12" s="2"/>
      <c r="CD12" s="2"/>
      <c r="CE12" s="2"/>
    </row>
    <row r="13" spans="1:83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4</v>
      </c>
      <c r="J13" s="15">
        <v>5</v>
      </c>
      <c r="K13" s="15">
        <v>3.2</v>
      </c>
      <c r="L13" s="15">
        <v>6</v>
      </c>
      <c r="M13" s="18">
        <f t="shared" si="0"/>
        <v>30.2</v>
      </c>
      <c r="N13" s="73"/>
      <c r="O13" s="73"/>
      <c r="P13" s="73"/>
      <c r="Q13" s="2"/>
      <c r="R13" s="2"/>
      <c r="S13" s="2"/>
      <c r="T13" s="2"/>
      <c r="U13" s="2"/>
      <c r="V13" s="2"/>
      <c r="W13" s="3"/>
      <c r="X13" s="15"/>
      <c r="Y13" s="15"/>
      <c r="Z13" s="15"/>
      <c r="AA13" s="15"/>
      <c r="AB13" s="15"/>
      <c r="AC13" s="15"/>
      <c r="AD13" s="15"/>
      <c r="AE13" s="18">
        <f t="shared" si="1"/>
        <v>0</v>
      </c>
      <c r="AF13" s="73"/>
      <c r="AG13" s="73"/>
      <c r="AH13" s="73"/>
      <c r="AI13" s="2"/>
      <c r="AJ13" s="2"/>
      <c r="AK13" s="2"/>
      <c r="AL13" s="2"/>
      <c r="AM13" s="2"/>
      <c r="AN13" s="2"/>
      <c r="AO13" s="71"/>
      <c r="AP13" s="15"/>
      <c r="AQ13" s="15"/>
      <c r="AR13" s="15"/>
      <c r="AS13" s="15"/>
      <c r="AT13" s="15"/>
      <c r="AU13" s="15"/>
      <c r="AV13" s="15"/>
      <c r="AW13" s="18">
        <f t="shared" si="2"/>
        <v>0</v>
      </c>
      <c r="AX13" s="73"/>
      <c r="AY13" s="73"/>
      <c r="AZ13" s="73"/>
      <c r="BA13" s="2"/>
      <c r="BB13" s="2"/>
      <c r="BC13" s="2"/>
      <c r="BD13" s="2"/>
      <c r="BE13" s="2"/>
      <c r="BF13" s="2"/>
      <c r="BG13" s="3"/>
      <c r="BH13" s="15"/>
      <c r="BI13" s="15"/>
      <c r="BJ13" s="15"/>
      <c r="BK13" s="15"/>
      <c r="BL13" s="15"/>
      <c r="BM13" s="15"/>
      <c r="BN13" s="15"/>
      <c r="BO13" s="18">
        <f t="shared" si="3"/>
        <v>0</v>
      </c>
      <c r="BP13" s="73"/>
      <c r="BQ13" s="73"/>
      <c r="BR13" s="73"/>
      <c r="BS13" s="2"/>
      <c r="BT13" s="2"/>
      <c r="BU13" s="2"/>
      <c r="BV13" s="2"/>
      <c r="BW13" s="2"/>
      <c r="BX13" s="2"/>
      <c r="BY13" s="3"/>
      <c r="BZ13" s="2"/>
      <c r="CA13" s="2"/>
      <c r="CB13" s="2"/>
      <c r="CC13" s="2"/>
      <c r="CD13" s="2"/>
      <c r="CE13" s="2"/>
    </row>
    <row r="14" spans="1:83" x14ac:dyDescent="0.2">
      <c r="A14" s="82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 t="s">
        <v>131</v>
      </c>
      <c r="K14" s="2"/>
      <c r="L14" s="2"/>
      <c r="M14" s="19">
        <f>SUM(M8:M13)</f>
        <v>210.4</v>
      </c>
      <c r="N14" s="19">
        <f>(M14/6)/7</f>
        <v>5.0095238095238104</v>
      </c>
      <c r="O14" s="15">
        <v>6.5</v>
      </c>
      <c r="P14" s="19">
        <f>(N14*0.75)+(O14*0.25)</f>
        <v>5.382142857142858</v>
      </c>
      <c r="Q14" s="2"/>
      <c r="R14" s="15">
        <v>4.5</v>
      </c>
      <c r="S14" s="15">
        <v>6</v>
      </c>
      <c r="T14" s="15">
        <v>6.5</v>
      </c>
      <c r="U14" s="19">
        <f>(R14*0.5)+(S14*0.25)+(T14*0.25)</f>
        <v>5.375</v>
      </c>
      <c r="V14" s="19">
        <f>(P14+U14)/2</f>
        <v>5.378571428571429</v>
      </c>
      <c r="W14" s="3"/>
      <c r="X14" s="2"/>
      <c r="Y14" s="2"/>
      <c r="Z14" s="2"/>
      <c r="AA14" s="2"/>
      <c r="AB14" s="2" t="s">
        <v>131</v>
      </c>
      <c r="AC14" s="2"/>
      <c r="AD14" s="2"/>
      <c r="AE14" s="19">
        <f>SUM(AE8:AE13)</f>
        <v>0</v>
      </c>
      <c r="AF14" s="19">
        <f>(AE14/6)/7</f>
        <v>0</v>
      </c>
      <c r="AG14" s="15"/>
      <c r="AH14" s="19">
        <f>(AF14*0.75)+(AG14*0.25)</f>
        <v>0</v>
      </c>
      <c r="AI14" s="2"/>
      <c r="AJ14" s="15"/>
      <c r="AK14" s="15"/>
      <c r="AL14" s="15"/>
      <c r="AM14" s="19">
        <f>(AJ14*0.5)+(AK14*0.25)+(AL14*0.25)</f>
        <v>0</v>
      </c>
      <c r="AN14" s="19">
        <f>(AH14+AM14)/2</f>
        <v>0</v>
      </c>
      <c r="AO14" s="71"/>
      <c r="AP14" s="2"/>
      <c r="AQ14" s="2"/>
      <c r="AR14" s="2"/>
      <c r="AS14" s="2"/>
      <c r="AT14" s="2" t="s">
        <v>131</v>
      </c>
      <c r="AU14" s="2"/>
      <c r="AV14" s="2"/>
      <c r="AW14" s="19">
        <f>SUM(AW8:AW13)</f>
        <v>0</v>
      </c>
      <c r="AX14" s="19">
        <f>(AW14/6)/7</f>
        <v>0</v>
      </c>
      <c r="AY14" s="15"/>
      <c r="AZ14" s="19">
        <f>(AX14*0.75)+(AY14*0.25)</f>
        <v>0</v>
      </c>
      <c r="BA14" s="2"/>
      <c r="BB14" s="15"/>
      <c r="BC14" s="15"/>
      <c r="BD14" s="15"/>
      <c r="BE14" s="19">
        <f>(BB14*0.5)+(BC14*0.25)+(BD14*0.25)</f>
        <v>0</v>
      </c>
      <c r="BF14" s="19">
        <f>(AZ14+BE14)/2</f>
        <v>0</v>
      </c>
      <c r="BG14" s="77"/>
      <c r="BH14" s="2"/>
      <c r="BI14" s="2"/>
      <c r="BJ14" s="2"/>
      <c r="BK14" s="2"/>
      <c r="BL14" s="2" t="s">
        <v>131</v>
      </c>
      <c r="BM14" s="2"/>
      <c r="BN14" s="2"/>
      <c r="BO14" s="19">
        <f>SUM(BO8:BO13)</f>
        <v>0</v>
      </c>
      <c r="BP14" s="19">
        <f>(BO14/6)/7</f>
        <v>0</v>
      </c>
      <c r="BQ14" s="15"/>
      <c r="BR14" s="19">
        <f>(BP14*0.75)+(BQ14*0.25)</f>
        <v>0</v>
      </c>
      <c r="BS14" s="2"/>
      <c r="BT14" s="15"/>
      <c r="BU14" s="15"/>
      <c r="BV14" s="15"/>
      <c r="BW14" s="19">
        <f>(BT14*0.5)+(BU14*0.25)+(BV14*0.25)</f>
        <v>0</v>
      </c>
      <c r="BX14" s="19">
        <f>(BR14+BW14)/2</f>
        <v>0</v>
      </c>
      <c r="BY14" s="77"/>
      <c r="BZ14" s="19">
        <f>V14</f>
        <v>5.378571428571429</v>
      </c>
      <c r="CA14" s="19">
        <f>AN14</f>
        <v>0</v>
      </c>
      <c r="CB14" s="19">
        <f>BF14</f>
        <v>0</v>
      </c>
      <c r="CC14" s="19">
        <f>BX14</f>
        <v>0</v>
      </c>
      <c r="CD14" s="19">
        <f>AVERAGE(BZ14:CC14)</f>
        <v>1.3446428571428573</v>
      </c>
    </row>
    <row r="15" spans="1:83" x14ac:dyDescent="0.2"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</row>
    <row r="18" spans="2:2" x14ac:dyDescent="0.2">
      <c r="B18" s="72" t="s">
        <v>139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3">
    <mergeCell ref="BH4:BR4"/>
    <mergeCell ref="BT4:BW4"/>
    <mergeCell ref="BZ4:CD4"/>
    <mergeCell ref="H1:L1"/>
    <mergeCell ref="Z1:AD1"/>
    <mergeCell ref="AR1:AV1"/>
    <mergeCell ref="BJ1:BN1"/>
    <mergeCell ref="F4:P4"/>
    <mergeCell ref="R4:U4"/>
    <mergeCell ref="X4:AH4"/>
    <mergeCell ref="AJ4:AM4"/>
    <mergeCell ref="AP4:AZ4"/>
    <mergeCell ref="BB4:BE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2" width="5.7109375" customWidth="1"/>
    <col min="13" max="13" width="7.5703125" customWidth="1"/>
    <col min="14" max="15" width="6.5703125" customWidth="1"/>
    <col min="16" max="16" width="5.7109375" customWidth="1"/>
    <col min="17" max="17" width="3.140625" customWidth="1"/>
    <col min="18" max="21" width="5.7109375" customWidth="1"/>
    <col min="22" max="22" width="6.7109375" customWidth="1"/>
    <col min="23" max="23" width="3.140625" customWidth="1"/>
    <col min="24" max="30" width="5.7109375" customWidth="1"/>
    <col min="31" max="31" width="7.5703125" customWidth="1"/>
    <col min="32" max="32" width="6.5703125" customWidth="1"/>
    <col min="33" max="34" width="5.7109375" customWidth="1"/>
    <col min="35" max="35" width="3.140625" customWidth="1"/>
    <col min="36" max="39" width="5.7109375" customWidth="1"/>
    <col min="40" max="40" width="6.7109375" customWidth="1"/>
    <col min="41" max="41" width="3.140625" customWidth="1"/>
    <col min="42" max="48" width="5.7109375" customWidth="1"/>
    <col min="49" max="49" width="7.5703125" customWidth="1"/>
    <col min="50" max="50" width="6.5703125" customWidth="1"/>
    <col min="51" max="52" width="5.7109375" customWidth="1"/>
    <col min="53" max="53" width="3.140625" customWidth="1"/>
    <col min="54" max="57" width="5.7109375" customWidth="1"/>
    <col min="58" max="58" width="6.7109375" customWidth="1"/>
    <col min="59" max="59" width="3.140625" customWidth="1"/>
    <col min="60" max="66" width="5.7109375" customWidth="1"/>
    <col min="67" max="67" width="7.5703125" customWidth="1"/>
    <col min="68" max="68" width="6.5703125" customWidth="1"/>
    <col min="69" max="70" width="5.7109375" customWidth="1"/>
    <col min="71" max="71" width="3.140625" customWidth="1"/>
    <col min="72" max="75" width="5.7109375" customWidth="1"/>
    <col min="76" max="76" width="6.7109375" customWidth="1"/>
    <col min="77" max="77" width="3.140625" customWidth="1"/>
    <col min="78" max="82" width="8.7109375" customWidth="1"/>
    <col min="83" max="83" width="11.42578125" customWidth="1"/>
  </cols>
  <sheetData>
    <row r="1" spans="1:83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Q1" s="2"/>
      <c r="W1" s="3"/>
      <c r="X1" t="s">
        <v>2</v>
      </c>
      <c r="Z1" s="93" t="str">
        <f>E2</f>
        <v>John</v>
      </c>
      <c r="AA1" s="93"/>
      <c r="AB1" s="93"/>
      <c r="AC1" s="93"/>
      <c r="AD1" s="93"/>
      <c r="AI1" s="2"/>
      <c r="AO1" s="71"/>
      <c r="AP1" t="s">
        <v>3</v>
      </c>
      <c r="AR1" s="93" t="str">
        <f>E3</f>
        <v>Mark</v>
      </c>
      <c r="AS1" s="93"/>
      <c r="AT1" s="93"/>
      <c r="AU1" s="93"/>
      <c r="AV1" s="93"/>
      <c r="BA1" s="2"/>
      <c r="BG1" s="3"/>
      <c r="BH1" s="72" t="s">
        <v>4</v>
      </c>
      <c r="BJ1" s="93" t="str">
        <f>E4</f>
        <v>Roy</v>
      </c>
      <c r="BK1" s="93"/>
      <c r="BL1" s="93"/>
      <c r="BM1" s="93"/>
      <c r="BN1" s="93"/>
      <c r="BS1" s="2"/>
      <c r="BY1" s="3"/>
      <c r="BZ1" s="6"/>
      <c r="CA1" s="6"/>
      <c r="CB1" s="6"/>
      <c r="CC1" s="6"/>
      <c r="CE1" s="6">
        <f ca="1">NOW()</f>
        <v>42636.704860300924</v>
      </c>
    </row>
    <row r="2" spans="1:83" x14ac:dyDescent="0.2">
      <c r="A2" s="7" t="s">
        <v>5</v>
      </c>
      <c r="D2" t="s">
        <v>2</v>
      </c>
      <c r="E2" t="s">
        <v>57</v>
      </c>
      <c r="Q2" s="2"/>
      <c r="W2" s="3"/>
      <c r="AI2" s="2"/>
      <c r="AO2" s="71"/>
      <c r="BA2" s="2"/>
      <c r="BG2" s="3"/>
      <c r="BS2" s="2"/>
      <c r="BY2" s="3"/>
      <c r="BZ2" s="8"/>
      <c r="CA2" s="8"/>
      <c r="CB2" s="8"/>
      <c r="CC2" s="8"/>
      <c r="CE2" s="8">
        <f ca="1">NOW()</f>
        <v>42636.704860300924</v>
      </c>
    </row>
    <row r="3" spans="1:83" x14ac:dyDescent="0.2">
      <c r="A3" t="s">
        <v>141</v>
      </c>
      <c r="C3" t="s">
        <v>7</v>
      </c>
      <c r="D3" t="s">
        <v>3</v>
      </c>
      <c r="E3" t="s">
        <v>59</v>
      </c>
      <c r="Q3" s="2"/>
      <c r="W3" s="3"/>
      <c r="AI3" s="2"/>
      <c r="AO3" s="71"/>
      <c r="BA3" s="2"/>
      <c r="BG3" s="3"/>
      <c r="BS3" s="2"/>
      <c r="BY3" s="3"/>
      <c r="BZ3" s="8"/>
      <c r="CA3" s="8"/>
      <c r="CB3" s="8"/>
      <c r="CC3" s="8"/>
      <c r="CE3" s="8"/>
    </row>
    <row r="4" spans="1:83" x14ac:dyDescent="0.2">
      <c r="D4" s="72" t="s">
        <v>4</v>
      </c>
      <c r="E4" s="72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2"/>
      <c r="R4" s="95" t="s">
        <v>11</v>
      </c>
      <c r="S4" s="95"/>
      <c r="T4" s="95"/>
      <c r="U4" s="95"/>
      <c r="W4" s="3"/>
      <c r="X4" s="95" t="s">
        <v>9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2"/>
      <c r="AJ4" s="95" t="s">
        <v>11</v>
      </c>
      <c r="AK4" s="95"/>
      <c r="AL4" s="95"/>
      <c r="AM4" s="95"/>
      <c r="AO4" s="71"/>
      <c r="AP4" s="95" t="s">
        <v>9</v>
      </c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2"/>
      <c r="BB4" s="95" t="s">
        <v>11</v>
      </c>
      <c r="BC4" s="95"/>
      <c r="BD4" s="95"/>
      <c r="BE4" s="95"/>
      <c r="BG4" s="3"/>
      <c r="BH4" s="95" t="s">
        <v>9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2"/>
      <c r="BT4" s="95" t="s">
        <v>11</v>
      </c>
      <c r="BU4" s="95"/>
      <c r="BV4" s="95"/>
      <c r="BW4" s="95"/>
      <c r="BY4" s="3"/>
      <c r="BZ4" s="95" t="s">
        <v>103</v>
      </c>
      <c r="CA4" s="93"/>
      <c r="CB4" s="93"/>
      <c r="CC4" s="93"/>
      <c r="CD4" s="93"/>
    </row>
    <row r="5" spans="1:83" x14ac:dyDescent="0.2">
      <c r="N5" s="85" t="s">
        <v>120</v>
      </c>
      <c r="O5" t="s">
        <v>20</v>
      </c>
      <c r="Q5" s="10"/>
      <c r="V5" s="85" t="s">
        <v>65</v>
      </c>
      <c r="W5" s="3"/>
      <c r="AF5" s="85" t="s">
        <v>120</v>
      </c>
      <c r="AG5" t="s">
        <v>20</v>
      </c>
      <c r="AI5" s="10"/>
      <c r="AN5" s="85" t="s">
        <v>65</v>
      </c>
      <c r="AO5" s="12"/>
      <c r="AX5" s="85" t="s">
        <v>120</v>
      </c>
      <c r="AY5" t="s">
        <v>20</v>
      </c>
      <c r="BA5" s="10"/>
      <c r="BF5" s="85" t="s">
        <v>65</v>
      </c>
      <c r="BG5" s="12"/>
      <c r="BP5" s="85" t="s">
        <v>120</v>
      </c>
      <c r="BQ5" t="s">
        <v>20</v>
      </c>
      <c r="BS5" s="10"/>
      <c r="BX5" s="85" t="s">
        <v>65</v>
      </c>
      <c r="BY5" s="12"/>
      <c r="BZ5" s="85"/>
      <c r="CA5" s="85"/>
      <c r="CB5" s="85"/>
      <c r="CC5" s="85"/>
      <c r="CD5" s="85"/>
    </row>
    <row r="6" spans="1:83" s="85" customFormat="1" x14ac:dyDescent="0.2">
      <c r="A6" s="85" t="s">
        <v>18</v>
      </c>
      <c r="B6" s="85" t="s">
        <v>19</v>
      </c>
      <c r="C6" s="85" t="s">
        <v>20</v>
      </c>
      <c r="D6" s="85" t="s">
        <v>21</v>
      </c>
      <c r="E6" s="85" t="s">
        <v>22</v>
      </c>
      <c r="F6" s="85" t="s">
        <v>23</v>
      </c>
      <c r="G6" s="85" t="s">
        <v>66</v>
      </c>
      <c r="H6" s="85" t="s">
        <v>24</v>
      </c>
      <c r="I6" s="85" t="s">
        <v>28</v>
      </c>
      <c r="J6" s="85" t="s">
        <v>73</v>
      </c>
      <c r="K6" s="85" t="s">
        <v>138</v>
      </c>
      <c r="L6" s="85" t="s">
        <v>75</v>
      </c>
      <c r="M6" s="85" t="s">
        <v>123</v>
      </c>
      <c r="N6" s="85" t="s">
        <v>124</v>
      </c>
      <c r="O6" s="85" t="s">
        <v>125</v>
      </c>
      <c r="P6" s="85" t="s">
        <v>33</v>
      </c>
      <c r="Q6" s="10"/>
      <c r="R6" s="11" t="s">
        <v>40</v>
      </c>
      <c r="S6" s="11" t="s">
        <v>41</v>
      </c>
      <c r="T6" s="92" t="s">
        <v>20</v>
      </c>
      <c r="U6" s="85" t="s">
        <v>123</v>
      </c>
      <c r="V6" s="85" t="s">
        <v>44</v>
      </c>
      <c r="W6" s="12"/>
      <c r="X6" s="85" t="s">
        <v>23</v>
      </c>
      <c r="Y6" s="85" t="s">
        <v>66</v>
      </c>
      <c r="Z6" s="85" t="s">
        <v>24</v>
      </c>
      <c r="AA6" s="85" t="s">
        <v>28</v>
      </c>
      <c r="AB6" s="85" t="s">
        <v>73</v>
      </c>
      <c r="AC6" s="85" t="s">
        <v>138</v>
      </c>
      <c r="AD6" s="85" t="s">
        <v>75</v>
      </c>
      <c r="AE6" s="85" t="s">
        <v>123</v>
      </c>
      <c r="AF6" s="85" t="s">
        <v>124</v>
      </c>
      <c r="AG6" s="85" t="s">
        <v>125</v>
      </c>
      <c r="AH6" s="85" t="s">
        <v>33</v>
      </c>
      <c r="AI6" s="10"/>
      <c r="AJ6" s="11" t="s">
        <v>40</v>
      </c>
      <c r="AK6" s="11" t="s">
        <v>41</v>
      </c>
      <c r="AL6" s="92" t="s">
        <v>20</v>
      </c>
      <c r="AM6" s="85" t="s">
        <v>123</v>
      </c>
      <c r="AN6" s="85" t="s">
        <v>44</v>
      </c>
      <c r="AO6" s="12"/>
      <c r="AP6" s="85" t="s">
        <v>23</v>
      </c>
      <c r="AQ6" s="85" t="s">
        <v>66</v>
      </c>
      <c r="AR6" s="85" t="s">
        <v>24</v>
      </c>
      <c r="AS6" s="85" t="s">
        <v>28</v>
      </c>
      <c r="AT6" s="85" t="s">
        <v>73</v>
      </c>
      <c r="AU6" s="85" t="s">
        <v>138</v>
      </c>
      <c r="AV6" s="85" t="s">
        <v>75</v>
      </c>
      <c r="AW6" s="85" t="s">
        <v>123</v>
      </c>
      <c r="AX6" s="85" t="s">
        <v>124</v>
      </c>
      <c r="AY6" s="85" t="s">
        <v>125</v>
      </c>
      <c r="AZ6" s="85" t="s">
        <v>33</v>
      </c>
      <c r="BA6" s="10"/>
      <c r="BB6" s="11" t="s">
        <v>40</v>
      </c>
      <c r="BC6" s="11" t="s">
        <v>41</v>
      </c>
      <c r="BD6" s="92" t="s">
        <v>20</v>
      </c>
      <c r="BE6" s="85" t="s">
        <v>123</v>
      </c>
      <c r="BF6" s="85" t="s">
        <v>44</v>
      </c>
      <c r="BG6" s="12"/>
      <c r="BH6" s="85" t="s">
        <v>23</v>
      </c>
      <c r="BI6" s="85" t="s">
        <v>66</v>
      </c>
      <c r="BJ6" s="85" t="s">
        <v>24</v>
      </c>
      <c r="BK6" s="85" t="s">
        <v>28</v>
      </c>
      <c r="BL6" s="85" t="s">
        <v>73</v>
      </c>
      <c r="BM6" s="85" t="s">
        <v>138</v>
      </c>
      <c r="BN6" s="85" t="s">
        <v>75</v>
      </c>
      <c r="BO6" s="85" t="s">
        <v>123</v>
      </c>
      <c r="BP6" s="85" t="s">
        <v>124</v>
      </c>
      <c r="BQ6" s="85" t="s">
        <v>125</v>
      </c>
      <c r="BR6" s="85" t="s">
        <v>33</v>
      </c>
      <c r="BS6" s="10"/>
      <c r="BT6" s="11" t="s">
        <v>40</v>
      </c>
      <c r="BU6" s="11" t="s">
        <v>41</v>
      </c>
      <c r="BV6" s="92" t="s">
        <v>20</v>
      </c>
      <c r="BW6" s="85" t="s">
        <v>123</v>
      </c>
      <c r="BX6" s="85" t="s">
        <v>44</v>
      </c>
      <c r="BY6" s="12"/>
      <c r="BZ6" s="85" t="s">
        <v>45</v>
      </c>
      <c r="CA6" s="85" t="s">
        <v>46</v>
      </c>
      <c r="CB6" s="85" t="s">
        <v>47</v>
      </c>
      <c r="CC6" s="11" t="s">
        <v>48</v>
      </c>
      <c r="CD6" s="85" t="s">
        <v>106</v>
      </c>
      <c r="CE6" s="85" t="s">
        <v>49</v>
      </c>
    </row>
    <row r="7" spans="1:83" x14ac:dyDescent="0.2">
      <c r="Q7" s="2"/>
      <c r="W7" s="3"/>
      <c r="AI7" s="2"/>
      <c r="AO7" s="71"/>
      <c r="BA7" s="2"/>
      <c r="BG7" s="3"/>
      <c r="BS7" s="2"/>
      <c r="BY7" s="3"/>
    </row>
    <row r="8" spans="1:83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6</v>
      </c>
      <c r="J8" s="15">
        <v>7</v>
      </c>
      <c r="K8" s="15">
        <v>6</v>
      </c>
      <c r="L8" s="15">
        <v>5</v>
      </c>
      <c r="M8" s="18">
        <f t="shared" ref="M8:M13" si="0">SUM(F8:L8)</f>
        <v>40</v>
      </c>
      <c r="N8" s="73"/>
      <c r="O8" s="73"/>
      <c r="P8" s="73"/>
      <c r="Q8" s="2"/>
      <c r="R8" s="74"/>
      <c r="S8" s="74"/>
      <c r="T8" s="74"/>
      <c r="U8" s="75"/>
      <c r="V8" s="75"/>
      <c r="W8" s="3"/>
      <c r="X8" s="15"/>
      <c r="Y8" s="15"/>
      <c r="Z8" s="15"/>
      <c r="AA8" s="15"/>
      <c r="AB8" s="15"/>
      <c r="AC8" s="15"/>
      <c r="AD8" s="15"/>
      <c r="AE8" s="18">
        <f t="shared" ref="AE8:AE13" si="1">SUM(X8:AD8)</f>
        <v>0</v>
      </c>
      <c r="AF8" s="73"/>
      <c r="AG8" s="73"/>
      <c r="AH8" s="73"/>
      <c r="AI8" s="2"/>
      <c r="AJ8" s="74"/>
      <c r="AK8" s="74"/>
      <c r="AL8" s="74"/>
      <c r="AM8" s="75"/>
      <c r="AN8" s="75"/>
      <c r="AO8" s="76"/>
      <c r="AP8" s="15"/>
      <c r="AQ8" s="15"/>
      <c r="AR8" s="15"/>
      <c r="AS8" s="15"/>
      <c r="AT8" s="15"/>
      <c r="AU8" s="15"/>
      <c r="AV8" s="15"/>
      <c r="AW8" s="18">
        <f t="shared" ref="AW8:AW13" si="2">SUM(AP8:AV8)</f>
        <v>0</v>
      </c>
      <c r="AX8" s="73"/>
      <c r="AY8" s="73"/>
      <c r="AZ8" s="73"/>
      <c r="BA8" s="2"/>
      <c r="BB8" s="74"/>
      <c r="BC8" s="74"/>
      <c r="BD8" s="74"/>
      <c r="BE8" s="75"/>
      <c r="BF8" s="75"/>
      <c r="BG8" s="77"/>
      <c r="BH8" s="15"/>
      <c r="BI8" s="15"/>
      <c r="BJ8" s="15"/>
      <c r="BK8" s="15"/>
      <c r="BL8" s="15"/>
      <c r="BM8" s="15"/>
      <c r="BN8" s="15"/>
      <c r="BO8" s="18">
        <f t="shared" ref="BO8:BO13" si="3">SUM(BH8:BN8)</f>
        <v>0</v>
      </c>
      <c r="BP8" s="73"/>
      <c r="BQ8" s="73"/>
      <c r="BR8" s="73"/>
      <c r="BS8" s="2"/>
      <c r="BT8" s="74"/>
      <c r="BU8" s="74"/>
      <c r="BV8" s="74"/>
      <c r="BW8" s="75"/>
      <c r="BX8" s="75"/>
      <c r="BY8" s="77"/>
      <c r="BZ8" s="75"/>
      <c r="CA8" s="75"/>
      <c r="CB8" s="75"/>
      <c r="CC8" s="75"/>
      <c r="CD8" s="75"/>
      <c r="CE8" s="2"/>
    </row>
    <row r="9" spans="1:83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5</v>
      </c>
      <c r="J9" s="15">
        <v>4</v>
      </c>
      <c r="K9" s="15">
        <v>4.5</v>
      </c>
      <c r="L9" s="15">
        <v>5</v>
      </c>
      <c r="M9" s="18">
        <f t="shared" si="0"/>
        <v>38.5</v>
      </c>
      <c r="N9" s="73"/>
      <c r="O9" s="73"/>
      <c r="P9" s="73"/>
      <c r="Q9" s="2"/>
      <c r="R9" s="2"/>
      <c r="S9" s="2"/>
      <c r="T9" s="2"/>
      <c r="U9" s="2"/>
      <c r="V9" s="2"/>
      <c r="W9" s="3"/>
      <c r="X9" s="15"/>
      <c r="Y9" s="15"/>
      <c r="Z9" s="15"/>
      <c r="AA9" s="15"/>
      <c r="AB9" s="15"/>
      <c r="AC9" s="15"/>
      <c r="AD9" s="15"/>
      <c r="AE9" s="18">
        <f t="shared" si="1"/>
        <v>0</v>
      </c>
      <c r="AF9" s="73"/>
      <c r="AG9" s="73"/>
      <c r="AH9" s="73"/>
      <c r="AI9" s="2"/>
      <c r="AJ9" s="2"/>
      <c r="AK9" s="2"/>
      <c r="AL9" s="2"/>
      <c r="AM9" s="2"/>
      <c r="AN9" s="2"/>
      <c r="AO9" s="71"/>
      <c r="AP9" s="15"/>
      <c r="AQ9" s="15"/>
      <c r="AR9" s="15"/>
      <c r="AS9" s="15"/>
      <c r="AT9" s="15"/>
      <c r="AU9" s="15"/>
      <c r="AV9" s="15"/>
      <c r="AW9" s="18">
        <f t="shared" si="2"/>
        <v>0</v>
      </c>
      <c r="AX9" s="73"/>
      <c r="AY9" s="73"/>
      <c r="AZ9" s="73"/>
      <c r="BA9" s="2"/>
      <c r="BB9" s="2"/>
      <c r="BC9" s="2"/>
      <c r="BD9" s="2"/>
      <c r="BE9" s="2"/>
      <c r="BF9" s="2"/>
      <c r="BG9" s="3"/>
      <c r="BH9" s="15"/>
      <c r="BI9" s="15"/>
      <c r="BJ9" s="15"/>
      <c r="BK9" s="15"/>
      <c r="BL9" s="15"/>
      <c r="BM9" s="15"/>
      <c r="BN9" s="15"/>
      <c r="BO9" s="18">
        <f t="shared" si="3"/>
        <v>0</v>
      </c>
      <c r="BP9" s="73"/>
      <c r="BQ9" s="73"/>
      <c r="BR9" s="73"/>
      <c r="BS9" s="2"/>
      <c r="BT9" s="2"/>
      <c r="BU9" s="2"/>
      <c r="BV9" s="2"/>
      <c r="BW9" s="2"/>
      <c r="BX9" s="2"/>
      <c r="BY9" s="3"/>
      <c r="BZ9" s="2"/>
      <c r="CA9" s="2"/>
      <c r="CB9" s="2"/>
      <c r="CC9" s="2"/>
      <c r="CD9" s="2"/>
      <c r="CE9" s="2"/>
    </row>
    <row r="10" spans="1:83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2</v>
      </c>
      <c r="J10" s="15">
        <v>5.5</v>
      </c>
      <c r="K10" s="15">
        <v>3.8</v>
      </c>
      <c r="L10" s="15">
        <v>3.4</v>
      </c>
      <c r="M10" s="18">
        <f t="shared" si="0"/>
        <v>32.300000000000004</v>
      </c>
      <c r="N10" s="73"/>
      <c r="O10" s="73"/>
      <c r="P10" s="73"/>
      <c r="Q10" s="2"/>
      <c r="R10" s="2"/>
      <c r="S10" s="2"/>
      <c r="T10" s="2"/>
      <c r="U10" s="2"/>
      <c r="V10" s="2"/>
      <c r="W10" s="3"/>
      <c r="X10" s="15"/>
      <c r="Y10" s="15"/>
      <c r="Z10" s="15"/>
      <c r="AA10" s="15"/>
      <c r="AB10" s="15"/>
      <c r="AC10" s="15"/>
      <c r="AD10" s="15"/>
      <c r="AE10" s="18">
        <f t="shared" si="1"/>
        <v>0</v>
      </c>
      <c r="AF10" s="73"/>
      <c r="AG10" s="73"/>
      <c r="AH10" s="73"/>
      <c r="AI10" s="2"/>
      <c r="AJ10" s="2"/>
      <c r="AK10" s="2"/>
      <c r="AL10" s="2"/>
      <c r="AM10" s="2"/>
      <c r="AN10" s="2"/>
      <c r="AO10" s="71"/>
      <c r="AP10" s="15"/>
      <c r="AQ10" s="15"/>
      <c r="AR10" s="15"/>
      <c r="AS10" s="15"/>
      <c r="AT10" s="15"/>
      <c r="AU10" s="15"/>
      <c r="AV10" s="15"/>
      <c r="AW10" s="18">
        <f t="shared" si="2"/>
        <v>0</v>
      </c>
      <c r="AX10" s="73"/>
      <c r="AY10" s="73"/>
      <c r="AZ10" s="73"/>
      <c r="BA10" s="2"/>
      <c r="BB10" s="2"/>
      <c r="BC10" s="2"/>
      <c r="BD10" s="2"/>
      <c r="BE10" s="2"/>
      <c r="BF10" s="2"/>
      <c r="BG10" s="3"/>
      <c r="BH10" s="15"/>
      <c r="BI10" s="15"/>
      <c r="BJ10" s="15"/>
      <c r="BK10" s="15"/>
      <c r="BL10" s="15"/>
      <c r="BM10" s="15"/>
      <c r="BN10" s="15"/>
      <c r="BO10" s="18">
        <f t="shared" si="3"/>
        <v>0</v>
      </c>
      <c r="BP10" s="73"/>
      <c r="BQ10" s="73"/>
      <c r="BR10" s="73"/>
      <c r="BS10" s="2"/>
      <c r="BT10" s="2"/>
      <c r="BU10" s="2"/>
      <c r="BV10" s="2"/>
      <c r="BW10" s="2"/>
      <c r="BX10" s="2"/>
      <c r="BY10" s="3"/>
      <c r="BZ10" s="2"/>
      <c r="CA10" s="2"/>
      <c r="CB10" s="2"/>
      <c r="CC10" s="2"/>
      <c r="CD10" s="2"/>
      <c r="CE10" s="2"/>
    </row>
    <row r="11" spans="1:83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6</v>
      </c>
      <c r="J11" s="15">
        <v>5</v>
      </c>
      <c r="K11" s="15">
        <v>5.3</v>
      </c>
      <c r="L11" s="15">
        <v>6.7</v>
      </c>
      <c r="M11" s="18">
        <f t="shared" si="0"/>
        <v>35</v>
      </c>
      <c r="N11" s="73"/>
      <c r="O11" s="73"/>
      <c r="P11" s="73"/>
      <c r="Q11" s="2"/>
      <c r="R11" s="2"/>
      <c r="S11" s="2"/>
      <c r="T11" s="2"/>
      <c r="U11" s="2"/>
      <c r="V11" s="2"/>
      <c r="W11" s="3"/>
      <c r="X11" s="15"/>
      <c r="Y11" s="15"/>
      <c r="Z11" s="15"/>
      <c r="AA11" s="15"/>
      <c r="AB11" s="15"/>
      <c r="AC11" s="15"/>
      <c r="AD11" s="15"/>
      <c r="AE11" s="18">
        <f t="shared" si="1"/>
        <v>0</v>
      </c>
      <c r="AF11" s="73"/>
      <c r="AG11" s="73"/>
      <c r="AH11" s="73"/>
      <c r="AI11" s="2"/>
      <c r="AJ11" s="2"/>
      <c r="AK11" s="2"/>
      <c r="AL11" s="2"/>
      <c r="AM11" s="2"/>
      <c r="AN11" s="2"/>
      <c r="AO11" s="71"/>
      <c r="AP11" s="15"/>
      <c r="AQ11" s="15"/>
      <c r="AR11" s="15"/>
      <c r="AS11" s="15"/>
      <c r="AT11" s="15"/>
      <c r="AU11" s="15"/>
      <c r="AV11" s="15"/>
      <c r="AW11" s="18">
        <f t="shared" si="2"/>
        <v>0</v>
      </c>
      <c r="AX11" s="73"/>
      <c r="AY11" s="73"/>
      <c r="AZ11" s="73"/>
      <c r="BA11" s="2"/>
      <c r="BB11" s="2"/>
      <c r="BC11" s="2"/>
      <c r="BD11" s="2"/>
      <c r="BE11" s="2"/>
      <c r="BF11" s="2"/>
      <c r="BG11" s="3"/>
      <c r="BH11" s="15"/>
      <c r="BI11" s="15"/>
      <c r="BJ11" s="15"/>
      <c r="BK11" s="15"/>
      <c r="BL11" s="15"/>
      <c r="BM11" s="15"/>
      <c r="BN11" s="15"/>
      <c r="BO11" s="18">
        <f t="shared" si="3"/>
        <v>0</v>
      </c>
      <c r="BP11" s="73"/>
      <c r="BQ11" s="73"/>
      <c r="BR11" s="73"/>
      <c r="BS11" s="2"/>
      <c r="BT11" s="2"/>
      <c r="BU11" s="2"/>
      <c r="BV11" s="2"/>
      <c r="BW11" s="2"/>
      <c r="BX11" s="2"/>
      <c r="BY11" s="3"/>
      <c r="BZ11" s="2"/>
      <c r="CA11" s="2"/>
      <c r="CB11" s="2"/>
      <c r="CC11" s="2"/>
      <c r="CD11" s="2"/>
      <c r="CE11" s="2"/>
    </row>
    <row r="12" spans="1:83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7</v>
      </c>
      <c r="J12" s="15">
        <v>9</v>
      </c>
      <c r="K12" s="15">
        <v>5.4</v>
      </c>
      <c r="L12" s="15">
        <v>3</v>
      </c>
      <c r="M12" s="18">
        <f t="shared" si="0"/>
        <v>34.4</v>
      </c>
      <c r="N12" s="73"/>
      <c r="O12" s="73"/>
      <c r="P12" s="73"/>
      <c r="Q12" s="2"/>
      <c r="R12" s="2"/>
      <c r="S12" s="2"/>
      <c r="T12" s="2"/>
      <c r="U12" s="2"/>
      <c r="V12" s="2"/>
      <c r="W12" s="3"/>
      <c r="X12" s="15"/>
      <c r="Y12" s="15"/>
      <c r="Z12" s="15"/>
      <c r="AA12" s="15"/>
      <c r="AB12" s="15"/>
      <c r="AC12" s="15"/>
      <c r="AD12" s="15"/>
      <c r="AE12" s="18">
        <f t="shared" si="1"/>
        <v>0</v>
      </c>
      <c r="AF12" s="73"/>
      <c r="AG12" s="73"/>
      <c r="AH12" s="73"/>
      <c r="AI12" s="2"/>
      <c r="AJ12" s="2"/>
      <c r="AK12" s="2"/>
      <c r="AL12" s="2"/>
      <c r="AM12" s="2"/>
      <c r="AN12" s="2"/>
      <c r="AO12" s="71"/>
      <c r="AP12" s="15"/>
      <c r="AQ12" s="15"/>
      <c r="AR12" s="15"/>
      <c r="AS12" s="15"/>
      <c r="AT12" s="15"/>
      <c r="AU12" s="15"/>
      <c r="AV12" s="15"/>
      <c r="AW12" s="18">
        <f t="shared" si="2"/>
        <v>0</v>
      </c>
      <c r="AX12" s="73"/>
      <c r="AY12" s="73"/>
      <c r="AZ12" s="73"/>
      <c r="BA12" s="2"/>
      <c r="BB12" s="2"/>
      <c r="BC12" s="2"/>
      <c r="BD12" s="2"/>
      <c r="BE12" s="2"/>
      <c r="BF12" s="2"/>
      <c r="BG12" s="3"/>
      <c r="BH12" s="15"/>
      <c r="BI12" s="15"/>
      <c r="BJ12" s="15"/>
      <c r="BK12" s="15"/>
      <c r="BL12" s="15"/>
      <c r="BM12" s="15"/>
      <c r="BN12" s="15"/>
      <c r="BO12" s="18">
        <f t="shared" si="3"/>
        <v>0</v>
      </c>
      <c r="BP12" s="73"/>
      <c r="BQ12" s="73"/>
      <c r="BR12" s="73"/>
      <c r="BS12" s="2"/>
      <c r="BT12" s="2"/>
      <c r="BU12" s="2"/>
      <c r="BV12" s="2"/>
      <c r="BW12" s="2"/>
      <c r="BX12" s="2"/>
      <c r="BY12" s="3"/>
      <c r="BZ12" s="2"/>
      <c r="CA12" s="2"/>
      <c r="CB12" s="2"/>
      <c r="CC12" s="2"/>
      <c r="CD12" s="2"/>
      <c r="CE12" s="2"/>
    </row>
    <row r="13" spans="1:83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4</v>
      </c>
      <c r="J13" s="15">
        <v>5</v>
      </c>
      <c r="K13" s="15">
        <v>3.2</v>
      </c>
      <c r="L13" s="15">
        <v>6</v>
      </c>
      <c r="M13" s="18">
        <f t="shared" si="0"/>
        <v>30.2</v>
      </c>
      <c r="N13" s="73"/>
      <c r="O13" s="73"/>
      <c r="P13" s="73"/>
      <c r="Q13" s="2"/>
      <c r="R13" s="2"/>
      <c r="S13" s="2"/>
      <c r="T13" s="2"/>
      <c r="U13" s="2"/>
      <c r="V13" s="2"/>
      <c r="W13" s="3"/>
      <c r="X13" s="15"/>
      <c r="Y13" s="15"/>
      <c r="Z13" s="15"/>
      <c r="AA13" s="15"/>
      <c r="AB13" s="15"/>
      <c r="AC13" s="15"/>
      <c r="AD13" s="15"/>
      <c r="AE13" s="18">
        <f t="shared" si="1"/>
        <v>0</v>
      </c>
      <c r="AF13" s="73"/>
      <c r="AG13" s="73"/>
      <c r="AH13" s="73"/>
      <c r="AI13" s="2"/>
      <c r="AJ13" s="2"/>
      <c r="AK13" s="2"/>
      <c r="AL13" s="2"/>
      <c r="AM13" s="2"/>
      <c r="AN13" s="2"/>
      <c r="AO13" s="71"/>
      <c r="AP13" s="15"/>
      <c r="AQ13" s="15"/>
      <c r="AR13" s="15"/>
      <c r="AS13" s="15"/>
      <c r="AT13" s="15"/>
      <c r="AU13" s="15"/>
      <c r="AV13" s="15"/>
      <c r="AW13" s="18">
        <f t="shared" si="2"/>
        <v>0</v>
      </c>
      <c r="AX13" s="73"/>
      <c r="AY13" s="73"/>
      <c r="AZ13" s="73"/>
      <c r="BA13" s="2"/>
      <c r="BB13" s="2"/>
      <c r="BC13" s="2"/>
      <c r="BD13" s="2"/>
      <c r="BE13" s="2"/>
      <c r="BF13" s="2"/>
      <c r="BG13" s="3"/>
      <c r="BH13" s="15"/>
      <c r="BI13" s="15"/>
      <c r="BJ13" s="15"/>
      <c r="BK13" s="15"/>
      <c r="BL13" s="15"/>
      <c r="BM13" s="15"/>
      <c r="BN13" s="15"/>
      <c r="BO13" s="18">
        <f t="shared" si="3"/>
        <v>0</v>
      </c>
      <c r="BP13" s="73"/>
      <c r="BQ13" s="73"/>
      <c r="BR13" s="73"/>
      <c r="BS13" s="2"/>
      <c r="BT13" s="2"/>
      <c r="BU13" s="2"/>
      <c r="BV13" s="2"/>
      <c r="BW13" s="2"/>
      <c r="BX13" s="2"/>
      <c r="BY13" s="3"/>
      <c r="BZ13" s="2"/>
      <c r="CA13" s="2"/>
      <c r="CB13" s="2"/>
      <c r="CC13" s="2"/>
      <c r="CD13" s="2"/>
      <c r="CE13" s="2"/>
    </row>
    <row r="14" spans="1:83" x14ac:dyDescent="0.2">
      <c r="A14" s="84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 t="s">
        <v>131</v>
      </c>
      <c r="K14" s="2"/>
      <c r="L14" s="2"/>
      <c r="M14" s="19">
        <f>SUM(M8:M13)</f>
        <v>210.4</v>
      </c>
      <c r="N14" s="19">
        <f>(M14/6)/7</f>
        <v>5.0095238095238104</v>
      </c>
      <c r="O14" s="15">
        <v>6.5</v>
      </c>
      <c r="P14" s="19">
        <f>(N14*0.75)+(O14*0.25)</f>
        <v>5.382142857142858</v>
      </c>
      <c r="Q14" s="2"/>
      <c r="R14" s="15">
        <v>4.5</v>
      </c>
      <c r="S14" s="15">
        <v>6</v>
      </c>
      <c r="T14" s="15">
        <v>6.5</v>
      </c>
      <c r="U14" s="19">
        <f>(R14*0.65)+(S14*0.25)+(T14*0.1)</f>
        <v>5.0750000000000011</v>
      </c>
      <c r="V14" s="19">
        <f>(P14+U14)/2</f>
        <v>5.2285714285714295</v>
      </c>
      <c r="W14" s="3"/>
      <c r="X14" s="2"/>
      <c r="Y14" s="2"/>
      <c r="Z14" s="2"/>
      <c r="AA14" s="2"/>
      <c r="AB14" s="2" t="s">
        <v>131</v>
      </c>
      <c r="AC14" s="2"/>
      <c r="AD14" s="2"/>
      <c r="AE14" s="19">
        <f>SUM(AE8:AE13)</f>
        <v>0</v>
      </c>
      <c r="AF14" s="19">
        <f>(AE14/6)/7</f>
        <v>0</v>
      </c>
      <c r="AG14" s="15"/>
      <c r="AH14" s="19">
        <f>(AF14*0.75)+(AG14*0.25)</f>
        <v>0</v>
      </c>
      <c r="AI14" s="2"/>
      <c r="AJ14" s="15"/>
      <c r="AK14" s="15"/>
      <c r="AL14" s="15"/>
      <c r="AM14" s="19">
        <f>(AJ14*0.65)+(AK14*0.25)+(AL14*0.1)</f>
        <v>0</v>
      </c>
      <c r="AN14" s="19">
        <f>(AH14+AM14)/2</f>
        <v>0</v>
      </c>
      <c r="AO14" s="71"/>
      <c r="AP14" s="2"/>
      <c r="AQ14" s="2"/>
      <c r="AR14" s="2"/>
      <c r="AS14" s="2"/>
      <c r="AT14" s="2" t="s">
        <v>131</v>
      </c>
      <c r="AU14" s="2"/>
      <c r="AV14" s="2"/>
      <c r="AW14" s="19">
        <f>SUM(AW8:AW13)</f>
        <v>0</v>
      </c>
      <c r="AX14" s="19">
        <f>(AW14/6)/7</f>
        <v>0</v>
      </c>
      <c r="AY14" s="15"/>
      <c r="AZ14" s="19">
        <f>(AX14*0.75)+(AY14*0.25)</f>
        <v>0</v>
      </c>
      <c r="BA14" s="2"/>
      <c r="BB14" s="15"/>
      <c r="BC14" s="15"/>
      <c r="BD14" s="15"/>
      <c r="BE14" s="19">
        <f>(BB14*0.65)+(BC14*0.25)+(BD14*0.1)</f>
        <v>0</v>
      </c>
      <c r="BF14" s="19">
        <f>(AZ14+BE14)/2</f>
        <v>0</v>
      </c>
      <c r="BG14" s="77"/>
      <c r="BH14" s="2"/>
      <c r="BI14" s="2"/>
      <c r="BJ14" s="2"/>
      <c r="BK14" s="2"/>
      <c r="BL14" s="2" t="s">
        <v>131</v>
      </c>
      <c r="BM14" s="2"/>
      <c r="BN14" s="2"/>
      <c r="BO14" s="19">
        <f>SUM(BO8:BO13)</f>
        <v>0</v>
      </c>
      <c r="BP14" s="19">
        <f>(BO14/6)/7</f>
        <v>0</v>
      </c>
      <c r="BQ14" s="15"/>
      <c r="BR14" s="19">
        <f>(BP14*0.75)+(BQ14*0.25)</f>
        <v>0</v>
      </c>
      <c r="BS14" s="2"/>
      <c r="BT14" s="15"/>
      <c r="BU14" s="15"/>
      <c r="BV14" s="15"/>
      <c r="BW14" s="19">
        <f>(BT14*0.65)+(BU14*0.25)+(BV14*0.1)</f>
        <v>0</v>
      </c>
      <c r="BX14" s="19">
        <f>(BR14+BW14)/2</f>
        <v>0</v>
      </c>
      <c r="BY14" s="77"/>
      <c r="BZ14" s="19">
        <f>V14</f>
        <v>5.2285714285714295</v>
      </c>
      <c r="CA14" s="19">
        <f>AN14</f>
        <v>0</v>
      </c>
      <c r="CB14" s="19">
        <f>BF14</f>
        <v>0</v>
      </c>
      <c r="CC14" s="19">
        <f>BX14</f>
        <v>0</v>
      </c>
      <c r="CD14" s="19">
        <f>AVERAGE(BZ14:CC14)</f>
        <v>1.3071428571428574</v>
      </c>
    </row>
    <row r="15" spans="1:83" x14ac:dyDescent="0.2"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</row>
    <row r="18" spans="2:2" x14ac:dyDescent="0.2">
      <c r="B18" s="72" t="s">
        <v>140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3">
    <mergeCell ref="BH4:BR4"/>
    <mergeCell ref="BT4:BW4"/>
    <mergeCell ref="BZ4:CD4"/>
    <mergeCell ref="H1:L1"/>
    <mergeCell ref="Z1:AD1"/>
    <mergeCell ref="AR1:AV1"/>
    <mergeCell ref="BJ1:BN1"/>
    <mergeCell ref="F4:P4"/>
    <mergeCell ref="R4:U4"/>
    <mergeCell ref="X4:AH4"/>
    <mergeCell ref="AJ4:AM4"/>
    <mergeCell ref="AP4:AZ4"/>
    <mergeCell ref="BB4:BE4"/>
  </mergeCells>
  <pageMargins left="0.75" right="0.75" top="1" bottom="1" header="0.5" footer="0.5"/>
  <pageSetup paperSize="9" scale="89" orientation="landscape" horizontalDpi="300" verticalDpi="300" r:id="rId1"/>
  <headerFooter alignWithMargins="0"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2" width="5.7109375" customWidth="1"/>
    <col min="23" max="23" width="6.7109375" customWidth="1"/>
    <col min="24" max="24" width="3.140625" customWidth="1"/>
    <col min="25" max="32" width="5.7109375" customWidth="1"/>
    <col min="33" max="33" width="7.5703125" customWidth="1"/>
    <col min="34" max="34" width="6.5703125" customWidth="1"/>
    <col min="35" max="36" width="5.7109375" customWidth="1"/>
    <col min="37" max="37" width="3.140625" customWidth="1"/>
    <col min="38" max="41" width="5.7109375" customWidth="1"/>
    <col min="42" max="42" width="6.7109375" customWidth="1"/>
    <col min="43" max="43" width="3.140625" customWidth="1"/>
    <col min="44" max="51" width="5.7109375" customWidth="1"/>
    <col min="52" max="52" width="7.5703125" customWidth="1"/>
    <col min="53" max="53" width="6.5703125" customWidth="1"/>
    <col min="54" max="55" width="5.7109375" customWidth="1"/>
    <col min="56" max="56" width="3.140625" customWidth="1"/>
    <col min="57" max="59" width="5.7109375" customWidth="1"/>
    <col min="60" max="61" width="6.7109375" customWidth="1"/>
    <col min="62" max="62" width="3.140625" customWidth="1"/>
    <col min="63" max="70" width="5.7109375" customWidth="1"/>
    <col min="71" max="71" width="7.5703125" customWidth="1"/>
    <col min="72" max="72" width="6.5703125" customWidth="1"/>
    <col min="73" max="74" width="5.7109375" customWidth="1"/>
    <col min="75" max="75" width="3.140625" customWidth="1"/>
    <col min="76" max="78" width="5.7109375" customWidth="1"/>
    <col min="79" max="80" width="6.7109375" customWidth="1"/>
    <col min="81" max="81" width="3.140625" customWidth="1"/>
    <col min="82" max="86" width="8.7109375" customWidth="1"/>
    <col min="87" max="87" width="11.42578125" customWidth="1"/>
  </cols>
  <sheetData>
    <row r="1" spans="1:87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M1" s="93"/>
      <c r="R1" s="2"/>
      <c r="X1" s="3"/>
      <c r="Y1" t="s">
        <v>2</v>
      </c>
      <c r="AA1" s="93" t="str">
        <f>E2</f>
        <v>John</v>
      </c>
      <c r="AB1" s="93"/>
      <c r="AC1" s="93"/>
      <c r="AD1" s="93"/>
      <c r="AE1" s="93"/>
      <c r="AF1" s="93"/>
      <c r="AK1" s="2"/>
      <c r="AQ1" s="71"/>
      <c r="AR1" t="s">
        <v>3</v>
      </c>
      <c r="AT1" t="str">
        <f>E3</f>
        <v>Mark</v>
      </c>
      <c r="AU1" s="93"/>
      <c r="AV1" s="93"/>
      <c r="AW1" s="93"/>
      <c r="AX1" s="93"/>
      <c r="AY1" s="93"/>
      <c r="BD1" s="2"/>
      <c r="BJ1" s="3"/>
      <c r="BK1" s="72" t="s">
        <v>4</v>
      </c>
      <c r="BM1" t="str">
        <f>E4</f>
        <v>Roy</v>
      </c>
      <c r="BN1" s="93"/>
      <c r="BO1" s="93"/>
      <c r="BP1" s="93"/>
      <c r="BQ1" s="93"/>
      <c r="BR1" s="93"/>
      <c r="BW1" s="2"/>
      <c r="CC1" s="3"/>
      <c r="CD1" s="6"/>
      <c r="CE1" s="6"/>
      <c r="CF1" s="6"/>
      <c r="CG1" s="6"/>
      <c r="CI1" s="6">
        <f ca="1">NOW()</f>
        <v>42636.704860300924</v>
      </c>
    </row>
    <row r="2" spans="1:87" x14ac:dyDescent="0.2">
      <c r="A2" s="7" t="s">
        <v>5</v>
      </c>
      <c r="D2" t="s">
        <v>2</v>
      </c>
      <c r="E2" t="s">
        <v>57</v>
      </c>
      <c r="R2" s="2"/>
      <c r="X2" s="3"/>
      <c r="AK2" s="2"/>
      <c r="AQ2" s="71"/>
      <c r="BD2" s="2"/>
      <c r="BJ2" s="3"/>
      <c r="BW2" s="2"/>
      <c r="CC2" s="3"/>
      <c r="CD2" s="8"/>
      <c r="CE2" s="8"/>
      <c r="CF2" s="8"/>
      <c r="CG2" s="8"/>
      <c r="CI2" s="8">
        <f ca="1">NOW()</f>
        <v>42636.704860300924</v>
      </c>
    </row>
    <row r="3" spans="1:87" x14ac:dyDescent="0.2">
      <c r="A3" s="72" t="s">
        <v>142</v>
      </c>
      <c r="C3" t="s">
        <v>7</v>
      </c>
      <c r="D3" t="s">
        <v>3</v>
      </c>
      <c r="E3" t="s">
        <v>59</v>
      </c>
      <c r="R3" s="2"/>
      <c r="X3" s="3"/>
      <c r="AK3" s="2"/>
      <c r="AQ3" s="71"/>
      <c r="BD3" s="2"/>
      <c r="BJ3" s="3"/>
      <c r="BW3" s="2"/>
      <c r="CC3" s="3"/>
      <c r="CD3" s="8"/>
      <c r="CE3" s="8"/>
      <c r="CF3" s="8"/>
      <c r="CG3" s="8"/>
      <c r="CI3" s="8"/>
    </row>
    <row r="4" spans="1:87" x14ac:dyDescent="0.2">
      <c r="A4" s="72"/>
      <c r="D4" s="72" t="s">
        <v>4</v>
      </c>
      <c r="E4" s="72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2"/>
      <c r="S4" s="95" t="s">
        <v>11</v>
      </c>
      <c r="T4" s="95"/>
      <c r="U4" s="95"/>
      <c r="V4" s="95"/>
      <c r="X4" s="3"/>
      <c r="Y4" s="95" t="s">
        <v>9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2"/>
      <c r="AL4" s="95" t="s">
        <v>11</v>
      </c>
      <c r="AM4" s="95"/>
      <c r="AN4" s="95"/>
      <c r="AO4" s="95"/>
      <c r="AQ4" s="71"/>
      <c r="AR4" s="95" t="s">
        <v>9</v>
      </c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2"/>
      <c r="BE4" s="95" t="s">
        <v>11</v>
      </c>
      <c r="BF4" s="95"/>
      <c r="BG4" s="95"/>
      <c r="BH4" s="95"/>
      <c r="BJ4" s="3"/>
      <c r="BK4" s="95" t="s">
        <v>9</v>
      </c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2"/>
      <c r="BX4" s="95" t="s">
        <v>11</v>
      </c>
      <c r="BY4" s="95"/>
      <c r="BZ4" s="95"/>
      <c r="CA4" s="95"/>
      <c r="CC4" s="3"/>
      <c r="CD4" s="95" t="s">
        <v>103</v>
      </c>
      <c r="CE4" s="93"/>
      <c r="CF4" s="93"/>
      <c r="CG4" s="93"/>
      <c r="CH4" s="93"/>
    </row>
    <row r="5" spans="1:87" x14ac:dyDescent="0.2">
      <c r="O5" s="86" t="s">
        <v>120</v>
      </c>
      <c r="P5" t="s">
        <v>20</v>
      </c>
      <c r="R5" s="10"/>
      <c r="W5" s="86" t="s">
        <v>65</v>
      </c>
      <c r="X5" s="3"/>
      <c r="AH5" s="86" t="s">
        <v>120</v>
      </c>
      <c r="AI5" t="s">
        <v>20</v>
      </c>
      <c r="AK5" s="10"/>
      <c r="AP5" s="86" t="s">
        <v>65</v>
      </c>
      <c r="AQ5" s="12"/>
      <c r="BA5" s="86" t="s">
        <v>120</v>
      </c>
      <c r="BB5" t="s">
        <v>20</v>
      </c>
      <c r="BD5" s="10"/>
      <c r="BI5" s="86" t="s">
        <v>65</v>
      </c>
      <c r="BJ5" s="12"/>
      <c r="BT5" s="86" t="s">
        <v>120</v>
      </c>
      <c r="BU5" t="s">
        <v>20</v>
      </c>
      <c r="BW5" s="10"/>
      <c r="CB5" s="86" t="s">
        <v>65</v>
      </c>
      <c r="CC5" s="12"/>
      <c r="CD5" s="86"/>
      <c r="CE5" s="86"/>
      <c r="CF5" s="86"/>
      <c r="CG5" s="86"/>
      <c r="CH5" s="86"/>
    </row>
    <row r="6" spans="1:87" s="86" customFormat="1" x14ac:dyDescent="0.2">
      <c r="A6" s="86" t="s">
        <v>18</v>
      </c>
      <c r="B6" s="86" t="s">
        <v>19</v>
      </c>
      <c r="C6" s="86" t="s">
        <v>20</v>
      </c>
      <c r="D6" s="86" t="s">
        <v>21</v>
      </c>
      <c r="E6" s="86" t="s">
        <v>22</v>
      </c>
      <c r="F6" s="86" t="s">
        <v>23</v>
      </c>
      <c r="G6" s="86" t="s">
        <v>66</v>
      </c>
      <c r="H6" s="86" t="s">
        <v>80</v>
      </c>
      <c r="I6" s="86" t="s">
        <v>143</v>
      </c>
      <c r="J6" s="86" t="s">
        <v>144</v>
      </c>
      <c r="K6" s="86" t="s">
        <v>145</v>
      </c>
      <c r="L6" s="86" t="s">
        <v>84</v>
      </c>
      <c r="M6" s="86" t="s">
        <v>146</v>
      </c>
      <c r="N6" s="86" t="s">
        <v>123</v>
      </c>
      <c r="O6" s="86" t="s">
        <v>124</v>
      </c>
      <c r="P6" s="86" t="s">
        <v>125</v>
      </c>
      <c r="Q6" s="86" t="s">
        <v>33</v>
      </c>
      <c r="R6" s="10"/>
      <c r="S6" s="11" t="s">
        <v>40</v>
      </c>
      <c r="T6" s="11" t="s">
        <v>41</v>
      </c>
      <c r="U6" s="92" t="s">
        <v>20</v>
      </c>
      <c r="V6" s="86" t="s">
        <v>123</v>
      </c>
      <c r="W6" s="86" t="s">
        <v>44</v>
      </c>
      <c r="X6" s="12"/>
      <c r="Y6" s="86" t="s">
        <v>23</v>
      </c>
      <c r="Z6" s="86" t="s">
        <v>66</v>
      </c>
      <c r="AA6" s="86" t="s">
        <v>80</v>
      </c>
      <c r="AB6" s="86" t="s">
        <v>143</v>
      </c>
      <c r="AC6" s="86" t="s">
        <v>144</v>
      </c>
      <c r="AD6" s="86" t="s">
        <v>145</v>
      </c>
      <c r="AE6" s="86" t="s">
        <v>84</v>
      </c>
      <c r="AF6" s="86" t="s">
        <v>146</v>
      </c>
      <c r="AG6" s="86" t="s">
        <v>123</v>
      </c>
      <c r="AH6" s="86" t="s">
        <v>124</v>
      </c>
      <c r="AI6" s="86" t="s">
        <v>125</v>
      </c>
      <c r="AJ6" s="86" t="s">
        <v>33</v>
      </c>
      <c r="AK6" s="10"/>
      <c r="AL6" s="11" t="s">
        <v>40</v>
      </c>
      <c r="AM6" s="11" t="s">
        <v>41</v>
      </c>
      <c r="AN6" s="92" t="s">
        <v>20</v>
      </c>
      <c r="AO6" s="86" t="s">
        <v>123</v>
      </c>
      <c r="AP6" s="86" t="s">
        <v>44</v>
      </c>
      <c r="AQ6" s="12"/>
      <c r="AR6" s="86" t="s">
        <v>23</v>
      </c>
      <c r="AS6" s="86" t="s">
        <v>66</v>
      </c>
      <c r="AT6" s="86" t="s">
        <v>80</v>
      </c>
      <c r="AU6" s="86" t="s">
        <v>143</v>
      </c>
      <c r="AV6" s="86" t="s">
        <v>144</v>
      </c>
      <c r="AW6" s="86" t="s">
        <v>145</v>
      </c>
      <c r="AX6" s="86" t="s">
        <v>84</v>
      </c>
      <c r="AY6" s="86" t="s">
        <v>146</v>
      </c>
      <c r="AZ6" s="86" t="s">
        <v>123</v>
      </c>
      <c r="BA6" s="86" t="s">
        <v>124</v>
      </c>
      <c r="BB6" s="86" t="s">
        <v>125</v>
      </c>
      <c r="BC6" s="86" t="s">
        <v>33</v>
      </c>
      <c r="BD6" s="10"/>
      <c r="BE6" s="11" t="s">
        <v>40</v>
      </c>
      <c r="BF6" s="11" t="s">
        <v>41</v>
      </c>
      <c r="BG6" s="92" t="s">
        <v>20</v>
      </c>
      <c r="BH6" s="86" t="s">
        <v>123</v>
      </c>
      <c r="BI6" s="86" t="s">
        <v>44</v>
      </c>
      <c r="BJ6" s="12"/>
      <c r="BK6" s="86" t="s">
        <v>23</v>
      </c>
      <c r="BL6" s="86" t="s">
        <v>66</v>
      </c>
      <c r="BM6" s="86" t="s">
        <v>80</v>
      </c>
      <c r="BN6" s="86" t="s">
        <v>143</v>
      </c>
      <c r="BO6" s="86" t="s">
        <v>144</v>
      </c>
      <c r="BP6" s="86" t="s">
        <v>145</v>
      </c>
      <c r="BQ6" s="86" t="s">
        <v>84</v>
      </c>
      <c r="BR6" s="86" t="s">
        <v>146</v>
      </c>
      <c r="BS6" s="86" t="s">
        <v>123</v>
      </c>
      <c r="BT6" s="86" t="s">
        <v>124</v>
      </c>
      <c r="BU6" s="86" t="s">
        <v>125</v>
      </c>
      <c r="BV6" s="86" t="s">
        <v>33</v>
      </c>
      <c r="BW6" s="10"/>
      <c r="BX6" s="11" t="s">
        <v>40</v>
      </c>
      <c r="BY6" s="11" t="s">
        <v>41</v>
      </c>
      <c r="BZ6" s="92" t="s">
        <v>20</v>
      </c>
      <c r="CA6" s="86" t="s">
        <v>123</v>
      </c>
      <c r="CB6" s="86" t="s">
        <v>44</v>
      </c>
      <c r="CC6" s="12"/>
      <c r="CD6" s="86" t="s">
        <v>45</v>
      </c>
      <c r="CE6" s="86" t="s">
        <v>46</v>
      </c>
      <c r="CF6" s="86" t="s">
        <v>47</v>
      </c>
      <c r="CG6" s="11" t="s">
        <v>48</v>
      </c>
      <c r="CH6" s="86" t="s">
        <v>106</v>
      </c>
      <c r="CI6" s="86" t="s">
        <v>49</v>
      </c>
    </row>
    <row r="7" spans="1:87" x14ac:dyDescent="0.2">
      <c r="R7" s="2"/>
      <c r="X7" s="3"/>
      <c r="AK7" s="2"/>
      <c r="AQ7" s="71"/>
      <c r="BD7" s="2"/>
      <c r="BJ7" s="3"/>
      <c r="BW7" s="2"/>
      <c r="CC7" s="3"/>
    </row>
    <row r="8" spans="1:87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6</v>
      </c>
      <c r="J8" s="15">
        <v>5.7</v>
      </c>
      <c r="K8" s="15">
        <v>6</v>
      </c>
      <c r="L8" s="15">
        <v>7</v>
      </c>
      <c r="M8" s="15">
        <v>5</v>
      </c>
      <c r="N8" s="18">
        <f t="shared" ref="N8:N13" si="0">SUM(F8:M8)</f>
        <v>45.7</v>
      </c>
      <c r="O8" s="73"/>
      <c r="P8" s="73"/>
      <c r="Q8" s="73"/>
      <c r="R8" s="2"/>
      <c r="S8" s="74"/>
      <c r="T8" s="74"/>
      <c r="U8" s="74"/>
      <c r="V8" s="75"/>
      <c r="W8" s="75"/>
      <c r="X8" s="3"/>
      <c r="Y8" s="15"/>
      <c r="Z8" s="15"/>
      <c r="AA8" s="15"/>
      <c r="AB8" s="15"/>
      <c r="AC8" s="15"/>
      <c r="AD8" s="15"/>
      <c r="AE8" s="15"/>
      <c r="AF8" s="15"/>
      <c r="AG8" s="18">
        <f t="shared" ref="AG8:AG13" si="1">SUM(Y8:AF8)</f>
        <v>0</v>
      </c>
      <c r="AH8" s="73"/>
      <c r="AI8" s="73"/>
      <c r="AJ8" s="73"/>
      <c r="AK8" s="2"/>
      <c r="AL8" s="74"/>
      <c r="AM8" s="74"/>
      <c r="AN8" s="74"/>
      <c r="AO8" s="75"/>
      <c r="AP8" s="75"/>
      <c r="AQ8" s="76"/>
      <c r="AR8" s="15"/>
      <c r="AS8" s="15"/>
      <c r="AT8" s="15"/>
      <c r="AU8" s="15"/>
      <c r="AV8" s="15"/>
      <c r="AW8" s="15"/>
      <c r="AX8" s="15"/>
      <c r="AY8" s="15"/>
      <c r="AZ8" s="18">
        <f t="shared" ref="AZ8:AZ13" si="2">SUM(AR8:AY8)</f>
        <v>0</v>
      </c>
      <c r="BA8" s="73"/>
      <c r="BB8" s="73"/>
      <c r="BC8" s="73"/>
      <c r="BD8" s="2"/>
      <c r="BE8" s="74"/>
      <c r="BF8" s="74"/>
      <c r="BG8" s="74"/>
      <c r="BH8" s="75"/>
      <c r="BI8" s="75"/>
      <c r="BJ8" s="77"/>
      <c r="BK8" s="15"/>
      <c r="BL8" s="15"/>
      <c r="BM8" s="15"/>
      <c r="BN8" s="15"/>
      <c r="BO8" s="15"/>
      <c r="BP8" s="15"/>
      <c r="BQ8" s="15"/>
      <c r="BR8" s="15"/>
      <c r="BS8" s="18">
        <f t="shared" ref="BS8:BS13" si="3">SUM(BK8:BR8)</f>
        <v>0</v>
      </c>
      <c r="BT8" s="73"/>
      <c r="BU8" s="73"/>
      <c r="BV8" s="73"/>
      <c r="BW8" s="2"/>
      <c r="BX8" s="74"/>
      <c r="BY8" s="74"/>
      <c r="BZ8" s="74"/>
      <c r="CA8" s="75"/>
      <c r="CB8" s="75"/>
      <c r="CC8" s="77"/>
      <c r="CD8" s="75"/>
      <c r="CE8" s="75"/>
      <c r="CF8" s="75"/>
      <c r="CG8" s="75"/>
      <c r="CH8" s="75"/>
      <c r="CI8" s="2"/>
    </row>
    <row r="9" spans="1:87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5</v>
      </c>
      <c r="J9" s="15">
        <v>4.8</v>
      </c>
      <c r="K9" s="15">
        <v>5.5</v>
      </c>
      <c r="L9" s="15">
        <v>4</v>
      </c>
      <c r="M9" s="15">
        <v>5</v>
      </c>
      <c r="N9" s="18">
        <f t="shared" si="0"/>
        <v>44.3</v>
      </c>
      <c r="O9" s="73"/>
      <c r="P9" s="73"/>
      <c r="Q9" s="73"/>
      <c r="R9" s="2"/>
      <c r="S9" s="2"/>
      <c r="T9" s="2"/>
      <c r="U9" s="2"/>
      <c r="V9" s="2"/>
      <c r="W9" s="2"/>
      <c r="X9" s="3"/>
      <c r="Y9" s="15"/>
      <c r="Z9" s="15"/>
      <c r="AA9" s="15"/>
      <c r="AB9" s="15"/>
      <c r="AC9" s="15"/>
      <c r="AD9" s="15"/>
      <c r="AE9" s="15"/>
      <c r="AF9" s="15"/>
      <c r="AG9" s="18">
        <f t="shared" si="1"/>
        <v>0</v>
      </c>
      <c r="AH9" s="73"/>
      <c r="AI9" s="73"/>
      <c r="AJ9" s="73"/>
      <c r="AK9" s="2"/>
      <c r="AL9" s="2"/>
      <c r="AM9" s="2"/>
      <c r="AN9" s="2"/>
      <c r="AO9" s="2"/>
      <c r="AP9" s="2"/>
      <c r="AQ9" s="71"/>
      <c r="AR9" s="15"/>
      <c r="AS9" s="15"/>
      <c r="AT9" s="15"/>
      <c r="AU9" s="15"/>
      <c r="AV9" s="15"/>
      <c r="AW9" s="15"/>
      <c r="AX9" s="15"/>
      <c r="AY9" s="15"/>
      <c r="AZ9" s="18">
        <f t="shared" si="2"/>
        <v>0</v>
      </c>
      <c r="BA9" s="73"/>
      <c r="BB9" s="73"/>
      <c r="BC9" s="73"/>
      <c r="BD9" s="2"/>
      <c r="BE9" s="2"/>
      <c r="BF9" s="2"/>
      <c r="BG9" s="2"/>
      <c r="BH9" s="2"/>
      <c r="BI9" s="2"/>
      <c r="BJ9" s="3"/>
      <c r="BK9" s="15"/>
      <c r="BL9" s="15"/>
      <c r="BM9" s="15"/>
      <c r="BN9" s="15"/>
      <c r="BO9" s="15"/>
      <c r="BP9" s="15"/>
      <c r="BQ9" s="15"/>
      <c r="BR9" s="15"/>
      <c r="BS9" s="18">
        <f t="shared" si="3"/>
        <v>0</v>
      </c>
      <c r="BT9" s="73"/>
      <c r="BU9" s="73"/>
      <c r="BV9" s="73"/>
      <c r="BW9" s="2"/>
      <c r="BX9" s="2"/>
      <c r="BY9" s="2"/>
      <c r="BZ9" s="2"/>
      <c r="CA9" s="2"/>
      <c r="CB9" s="2"/>
      <c r="CC9" s="3"/>
      <c r="CD9" s="2"/>
      <c r="CE9" s="2"/>
      <c r="CF9" s="2"/>
      <c r="CG9" s="2"/>
      <c r="CH9" s="2"/>
      <c r="CI9" s="2"/>
    </row>
    <row r="10" spans="1:87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2</v>
      </c>
      <c r="J10" s="15">
        <v>3.6</v>
      </c>
      <c r="K10" s="15">
        <v>4.7</v>
      </c>
      <c r="L10" s="15">
        <v>5.5</v>
      </c>
      <c r="M10" s="15">
        <v>3.4</v>
      </c>
      <c r="N10" s="18">
        <f t="shared" si="0"/>
        <v>36.800000000000004</v>
      </c>
      <c r="O10" s="73"/>
      <c r="P10" s="73"/>
      <c r="Q10" s="73"/>
      <c r="R10" s="2"/>
      <c r="S10" s="2"/>
      <c r="T10" s="2"/>
      <c r="U10" s="2"/>
      <c r="V10" s="2"/>
      <c r="W10" s="2"/>
      <c r="X10" s="3"/>
      <c r="Y10" s="15"/>
      <c r="Z10" s="15"/>
      <c r="AA10" s="15"/>
      <c r="AB10" s="15"/>
      <c r="AC10" s="15"/>
      <c r="AD10" s="15"/>
      <c r="AE10" s="15"/>
      <c r="AF10" s="15"/>
      <c r="AG10" s="18">
        <f t="shared" si="1"/>
        <v>0</v>
      </c>
      <c r="AH10" s="73"/>
      <c r="AI10" s="73"/>
      <c r="AJ10" s="73"/>
      <c r="AK10" s="2"/>
      <c r="AL10" s="2"/>
      <c r="AM10" s="2"/>
      <c r="AN10" s="2"/>
      <c r="AO10" s="2"/>
      <c r="AP10" s="2"/>
      <c r="AQ10" s="71"/>
      <c r="AR10" s="15"/>
      <c r="AS10" s="15"/>
      <c r="AT10" s="15"/>
      <c r="AU10" s="15"/>
      <c r="AV10" s="15"/>
      <c r="AW10" s="15"/>
      <c r="AX10" s="15"/>
      <c r="AY10" s="15"/>
      <c r="AZ10" s="18">
        <f t="shared" si="2"/>
        <v>0</v>
      </c>
      <c r="BA10" s="73"/>
      <c r="BB10" s="73"/>
      <c r="BC10" s="73"/>
      <c r="BD10" s="2"/>
      <c r="BE10" s="2"/>
      <c r="BF10" s="2"/>
      <c r="BG10" s="2"/>
      <c r="BH10" s="2"/>
      <c r="BI10" s="2"/>
      <c r="BJ10" s="3"/>
      <c r="BK10" s="15"/>
      <c r="BL10" s="15"/>
      <c r="BM10" s="15"/>
      <c r="BN10" s="15"/>
      <c r="BO10" s="15"/>
      <c r="BP10" s="15"/>
      <c r="BQ10" s="15"/>
      <c r="BR10" s="15"/>
      <c r="BS10" s="18">
        <f t="shared" si="3"/>
        <v>0</v>
      </c>
      <c r="BT10" s="73"/>
      <c r="BU10" s="73"/>
      <c r="BV10" s="73"/>
      <c r="BW10" s="2"/>
      <c r="BX10" s="2"/>
      <c r="BY10" s="2"/>
      <c r="BZ10" s="2"/>
      <c r="CA10" s="2"/>
      <c r="CB10" s="2"/>
      <c r="CC10" s="3"/>
      <c r="CD10" s="2"/>
      <c r="CE10" s="2"/>
      <c r="CF10" s="2"/>
      <c r="CG10" s="2"/>
      <c r="CH10" s="2"/>
      <c r="CI10" s="2"/>
    </row>
    <row r="11" spans="1:87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6</v>
      </c>
      <c r="J11" s="15">
        <v>7</v>
      </c>
      <c r="K11" s="15">
        <v>5.6</v>
      </c>
      <c r="L11" s="15">
        <v>5</v>
      </c>
      <c r="M11" s="15">
        <v>6.7</v>
      </c>
      <c r="N11" s="18">
        <f t="shared" si="0"/>
        <v>42.300000000000004</v>
      </c>
      <c r="O11" s="73"/>
      <c r="P11" s="73"/>
      <c r="Q11" s="73"/>
      <c r="R11" s="2"/>
      <c r="S11" s="2"/>
      <c r="T11" s="2"/>
      <c r="U11" s="2"/>
      <c r="V11" s="2"/>
      <c r="W11" s="2"/>
      <c r="X11" s="3"/>
      <c r="Y11" s="15"/>
      <c r="Z11" s="15"/>
      <c r="AA11" s="15"/>
      <c r="AB11" s="15"/>
      <c r="AC11" s="15"/>
      <c r="AD11" s="15"/>
      <c r="AE11" s="15"/>
      <c r="AF11" s="15"/>
      <c r="AG11" s="18">
        <f t="shared" si="1"/>
        <v>0</v>
      </c>
      <c r="AH11" s="73"/>
      <c r="AI11" s="73"/>
      <c r="AJ11" s="73"/>
      <c r="AK11" s="2"/>
      <c r="AL11" s="2"/>
      <c r="AM11" s="2"/>
      <c r="AN11" s="2"/>
      <c r="AO11" s="2"/>
      <c r="AP11" s="2"/>
      <c r="AQ11" s="71"/>
      <c r="AR11" s="15"/>
      <c r="AS11" s="15"/>
      <c r="AT11" s="15"/>
      <c r="AU11" s="15"/>
      <c r="AV11" s="15"/>
      <c r="AW11" s="15"/>
      <c r="AX11" s="15"/>
      <c r="AY11" s="15"/>
      <c r="AZ11" s="18">
        <f t="shared" si="2"/>
        <v>0</v>
      </c>
      <c r="BA11" s="73"/>
      <c r="BB11" s="73"/>
      <c r="BC11" s="73"/>
      <c r="BD11" s="2"/>
      <c r="BE11" s="2"/>
      <c r="BF11" s="2"/>
      <c r="BG11" s="2"/>
      <c r="BH11" s="2"/>
      <c r="BI11" s="2"/>
      <c r="BJ11" s="3"/>
      <c r="BK11" s="15"/>
      <c r="BL11" s="15"/>
      <c r="BM11" s="15"/>
      <c r="BN11" s="15"/>
      <c r="BO11" s="15"/>
      <c r="BP11" s="15"/>
      <c r="BQ11" s="15"/>
      <c r="BR11" s="15"/>
      <c r="BS11" s="18">
        <f t="shared" si="3"/>
        <v>0</v>
      </c>
      <c r="BT11" s="73"/>
      <c r="BU11" s="73"/>
      <c r="BV11" s="73"/>
      <c r="BW11" s="2"/>
      <c r="BX11" s="2"/>
      <c r="BY11" s="2"/>
      <c r="BZ11" s="2"/>
      <c r="CA11" s="2"/>
      <c r="CB11" s="2"/>
      <c r="CC11" s="3"/>
      <c r="CD11" s="2"/>
      <c r="CE11" s="2"/>
      <c r="CF11" s="2"/>
      <c r="CG11" s="2"/>
      <c r="CH11" s="2"/>
      <c r="CI11" s="2"/>
    </row>
    <row r="12" spans="1:87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7</v>
      </c>
      <c r="J12" s="15">
        <v>5.6</v>
      </c>
      <c r="K12" s="15">
        <v>6</v>
      </c>
      <c r="L12" s="15">
        <v>9</v>
      </c>
      <c r="M12" s="15">
        <v>3</v>
      </c>
      <c r="N12" s="18">
        <f t="shared" si="0"/>
        <v>40.6</v>
      </c>
      <c r="O12" s="73"/>
      <c r="P12" s="73"/>
      <c r="Q12" s="73"/>
      <c r="R12" s="2"/>
      <c r="S12" s="2"/>
      <c r="T12" s="2"/>
      <c r="U12" s="2"/>
      <c r="V12" s="2"/>
      <c r="W12" s="2"/>
      <c r="X12" s="3"/>
      <c r="Y12" s="15"/>
      <c r="Z12" s="15"/>
      <c r="AA12" s="15"/>
      <c r="AB12" s="15"/>
      <c r="AC12" s="15"/>
      <c r="AD12" s="15"/>
      <c r="AE12" s="15"/>
      <c r="AF12" s="15"/>
      <c r="AG12" s="18">
        <f t="shared" si="1"/>
        <v>0</v>
      </c>
      <c r="AH12" s="73"/>
      <c r="AI12" s="73"/>
      <c r="AJ12" s="73"/>
      <c r="AK12" s="2"/>
      <c r="AL12" s="2"/>
      <c r="AM12" s="2"/>
      <c r="AN12" s="2"/>
      <c r="AO12" s="2"/>
      <c r="AP12" s="2"/>
      <c r="AQ12" s="71"/>
      <c r="AR12" s="15"/>
      <c r="AS12" s="15"/>
      <c r="AT12" s="15"/>
      <c r="AU12" s="15"/>
      <c r="AV12" s="15"/>
      <c r="AW12" s="15"/>
      <c r="AX12" s="15"/>
      <c r="AY12" s="15"/>
      <c r="AZ12" s="18">
        <f t="shared" si="2"/>
        <v>0</v>
      </c>
      <c r="BA12" s="73"/>
      <c r="BB12" s="73"/>
      <c r="BC12" s="73"/>
      <c r="BD12" s="2"/>
      <c r="BE12" s="2"/>
      <c r="BF12" s="2"/>
      <c r="BG12" s="2"/>
      <c r="BH12" s="2"/>
      <c r="BI12" s="2"/>
      <c r="BJ12" s="3"/>
      <c r="BK12" s="15"/>
      <c r="BL12" s="15"/>
      <c r="BM12" s="15"/>
      <c r="BN12" s="15"/>
      <c r="BO12" s="15"/>
      <c r="BP12" s="15"/>
      <c r="BQ12" s="15"/>
      <c r="BR12" s="15"/>
      <c r="BS12" s="18">
        <f t="shared" si="3"/>
        <v>0</v>
      </c>
      <c r="BT12" s="73"/>
      <c r="BU12" s="73"/>
      <c r="BV12" s="73"/>
      <c r="BW12" s="2"/>
      <c r="BX12" s="2"/>
      <c r="BY12" s="2"/>
      <c r="BZ12" s="2"/>
      <c r="CA12" s="2"/>
      <c r="CB12" s="2"/>
      <c r="CC12" s="3"/>
      <c r="CD12" s="2"/>
      <c r="CE12" s="2"/>
      <c r="CF12" s="2"/>
      <c r="CG12" s="2"/>
      <c r="CH12" s="2"/>
      <c r="CI12" s="2"/>
    </row>
    <row r="13" spans="1:87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4</v>
      </c>
      <c r="J13" s="15">
        <v>4</v>
      </c>
      <c r="K13" s="15">
        <v>4.5</v>
      </c>
      <c r="L13" s="15">
        <v>5</v>
      </c>
      <c r="M13" s="15">
        <v>6</v>
      </c>
      <c r="N13" s="18">
        <f t="shared" si="0"/>
        <v>35.5</v>
      </c>
      <c r="O13" s="73"/>
      <c r="P13" s="73"/>
      <c r="Q13" s="73"/>
      <c r="R13" s="2"/>
      <c r="S13" s="2"/>
      <c r="T13" s="2"/>
      <c r="U13" s="2"/>
      <c r="V13" s="2"/>
      <c r="W13" s="2"/>
      <c r="X13" s="3"/>
      <c r="Y13" s="15"/>
      <c r="Z13" s="15"/>
      <c r="AA13" s="15"/>
      <c r="AB13" s="15"/>
      <c r="AC13" s="15"/>
      <c r="AD13" s="15"/>
      <c r="AE13" s="15"/>
      <c r="AF13" s="15"/>
      <c r="AG13" s="18">
        <f t="shared" si="1"/>
        <v>0</v>
      </c>
      <c r="AH13" s="73"/>
      <c r="AI13" s="73"/>
      <c r="AJ13" s="73"/>
      <c r="AK13" s="2"/>
      <c r="AL13" s="2"/>
      <c r="AM13" s="2"/>
      <c r="AN13" s="2"/>
      <c r="AO13" s="2"/>
      <c r="AP13" s="2"/>
      <c r="AQ13" s="71"/>
      <c r="AR13" s="15"/>
      <c r="AS13" s="15"/>
      <c r="AT13" s="15"/>
      <c r="AU13" s="15"/>
      <c r="AV13" s="15"/>
      <c r="AW13" s="15"/>
      <c r="AX13" s="15"/>
      <c r="AY13" s="15"/>
      <c r="AZ13" s="18">
        <f t="shared" si="2"/>
        <v>0</v>
      </c>
      <c r="BA13" s="73"/>
      <c r="BB13" s="73"/>
      <c r="BC13" s="73"/>
      <c r="BD13" s="2"/>
      <c r="BE13" s="2"/>
      <c r="BF13" s="2"/>
      <c r="BG13" s="2"/>
      <c r="BH13" s="2"/>
      <c r="BI13" s="2"/>
      <c r="BJ13" s="3"/>
      <c r="BK13" s="15"/>
      <c r="BL13" s="15"/>
      <c r="BM13" s="15"/>
      <c r="BN13" s="15"/>
      <c r="BO13" s="15"/>
      <c r="BP13" s="15"/>
      <c r="BQ13" s="15"/>
      <c r="BR13" s="15"/>
      <c r="BS13" s="18">
        <f t="shared" si="3"/>
        <v>0</v>
      </c>
      <c r="BT13" s="73"/>
      <c r="BU13" s="73"/>
      <c r="BV13" s="73"/>
      <c r="BW13" s="2"/>
      <c r="BX13" s="2"/>
      <c r="BY13" s="2"/>
      <c r="BZ13" s="2"/>
      <c r="CA13" s="2"/>
      <c r="CB13" s="2"/>
      <c r="CC13" s="3"/>
      <c r="CD13" s="2"/>
      <c r="CE13" s="2"/>
      <c r="CF13" s="2"/>
      <c r="CG13" s="2"/>
      <c r="CH13" s="2"/>
      <c r="CI13" s="2"/>
    </row>
    <row r="14" spans="1:87" x14ac:dyDescent="0.2">
      <c r="A14" s="88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/>
      <c r="K14" s="2"/>
      <c r="L14" s="2" t="s">
        <v>131</v>
      </c>
      <c r="M14" s="2"/>
      <c r="N14" s="19">
        <f>SUM(N8:N13)</f>
        <v>245.20000000000002</v>
      </c>
      <c r="O14" s="19">
        <f>(N14/6)/8</f>
        <v>5.1083333333333334</v>
      </c>
      <c r="P14" s="15">
        <v>6.5</v>
      </c>
      <c r="Q14" s="19">
        <f>(O14*0.75)+(P14*0.25)</f>
        <v>5.4562499999999998</v>
      </c>
      <c r="R14" s="2"/>
      <c r="S14" s="15">
        <v>4.5</v>
      </c>
      <c r="T14" s="15">
        <v>6</v>
      </c>
      <c r="U14" s="15">
        <v>6.5</v>
      </c>
      <c r="V14" s="19">
        <f>(S14*0.65)+(T14*0.25)+(U14*0.1)</f>
        <v>5.0750000000000011</v>
      </c>
      <c r="W14" s="19">
        <f>(Q14+V14)/2</f>
        <v>5.265625</v>
      </c>
      <c r="X14" s="3"/>
      <c r="Y14" s="2"/>
      <c r="Z14" s="2"/>
      <c r="AA14" s="2"/>
      <c r="AB14" s="2"/>
      <c r="AC14" s="2"/>
      <c r="AD14" s="2"/>
      <c r="AE14" s="2" t="s">
        <v>131</v>
      </c>
      <c r="AF14" s="2"/>
      <c r="AG14" s="19">
        <f>SUM(AG8:AG13)</f>
        <v>0</v>
      </c>
      <c r="AH14" s="19">
        <f>(AG14/6)/8</f>
        <v>0</v>
      </c>
      <c r="AI14" s="15"/>
      <c r="AJ14" s="19">
        <f>(AH14*0.75)+(AI14*0.25)</f>
        <v>0</v>
      </c>
      <c r="AK14" s="2"/>
      <c r="AL14" s="15"/>
      <c r="AM14" s="15"/>
      <c r="AN14" s="15"/>
      <c r="AO14" s="19">
        <f>(AL14*0.65)+(AM14*0.25)+(AN14*0.1)</f>
        <v>0</v>
      </c>
      <c r="AP14" s="19">
        <f>(AJ14+AO14)/2</f>
        <v>0</v>
      </c>
      <c r="AQ14" s="71"/>
      <c r="AR14" s="2"/>
      <c r="AS14" s="2"/>
      <c r="AT14" s="2"/>
      <c r="AU14" s="2"/>
      <c r="AV14" s="2"/>
      <c r="AW14" s="2"/>
      <c r="AX14" s="2" t="s">
        <v>131</v>
      </c>
      <c r="AY14" s="2"/>
      <c r="AZ14" s="19">
        <f>SUM(AZ8:AZ13)</f>
        <v>0</v>
      </c>
      <c r="BA14" s="19">
        <f>(AZ14/6)/8</f>
        <v>0</v>
      </c>
      <c r="BB14" s="15"/>
      <c r="BC14" s="19">
        <f>(BA14*0.75)+(BB14*0.25)</f>
        <v>0</v>
      </c>
      <c r="BD14" s="2"/>
      <c r="BE14" s="15"/>
      <c r="BF14" s="15"/>
      <c r="BG14" s="15"/>
      <c r="BH14" s="19">
        <f>(BE14*0.65)+(BF14*0.25)+(BG14*0.1)</f>
        <v>0</v>
      </c>
      <c r="BI14" s="19">
        <f>(BC14+BH14)/2</f>
        <v>0</v>
      </c>
      <c r="BJ14" s="77"/>
      <c r="BK14" s="2"/>
      <c r="BL14" s="2"/>
      <c r="BM14" s="2"/>
      <c r="BN14" s="2"/>
      <c r="BO14" s="2"/>
      <c r="BP14" s="2"/>
      <c r="BQ14" s="2" t="s">
        <v>131</v>
      </c>
      <c r="BR14" s="2"/>
      <c r="BS14" s="19">
        <f>SUM(BS8:BS13)</f>
        <v>0</v>
      </c>
      <c r="BT14" s="19">
        <f>(BS14/6)/8</f>
        <v>0</v>
      </c>
      <c r="BU14" s="15"/>
      <c r="BV14" s="19">
        <f>(BT14*0.75)+(BU14*0.25)</f>
        <v>0</v>
      </c>
      <c r="BW14" s="2"/>
      <c r="BX14" s="15"/>
      <c r="BY14" s="15"/>
      <c r="BZ14" s="15"/>
      <c r="CA14" s="19">
        <f>(BX14*0.65)+(BY14*0.25)+(BZ14*0.1)</f>
        <v>0</v>
      </c>
      <c r="CB14" s="19">
        <f>(BV14+CA14)/2</f>
        <v>0</v>
      </c>
      <c r="CC14" s="77"/>
      <c r="CD14" s="19">
        <f>W14</f>
        <v>5.265625</v>
      </c>
      <c r="CE14" s="19">
        <f>AP14</f>
        <v>0</v>
      </c>
      <c r="CF14" s="19">
        <f>BI14</f>
        <v>0</v>
      </c>
      <c r="CG14" s="19">
        <f>CB14</f>
        <v>0</v>
      </c>
      <c r="CH14" s="19">
        <f>AVERAGE(CD14:CG14)</f>
        <v>1.31640625</v>
      </c>
    </row>
    <row r="15" spans="1:87" x14ac:dyDescent="0.2"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</row>
    <row r="18" spans="2:2" x14ac:dyDescent="0.2">
      <c r="B18" s="72" t="s">
        <v>147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3">
    <mergeCell ref="BK4:BV4"/>
    <mergeCell ref="BX4:CA4"/>
    <mergeCell ref="CD4:CH4"/>
    <mergeCell ref="H1:M1"/>
    <mergeCell ref="AA1:AF1"/>
    <mergeCell ref="AU1:AY1"/>
    <mergeCell ref="BN1:BR1"/>
    <mergeCell ref="F4:Q4"/>
    <mergeCell ref="S4:V4"/>
    <mergeCell ref="Y4:AJ4"/>
    <mergeCell ref="AL4:AO4"/>
    <mergeCell ref="AR4:BC4"/>
    <mergeCell ref="BE4:BH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2"/>
  <sheetViews>
    <sheetView workbookViewId="0"/>
  </sheetViews>
  <sheetFormatPr defaultRowHeight="12.75" x14ac:dyDescent="0.2"/>
  <cols>
    <col min="1" max="1" width="5.5703125" customWidth="1"/>
    <col min="2" max="2" width="21.28515625" customWidth="1"/>
    <col min="3" max="3" width="13.140625" customWidth="1"/>
    <col min="4" max="4" width="14" customWidth="1"/>
    <col min="5" max="5" width="14.85546875" customWidth="1"/>
    <col min="6" max="13" width="5.7109375" customWidth="1"/>
    <col min="14" max="14" width="7.5703125" customWidth="1"/>
    <col min="15" max="16" width="6.5703125" customWidth="1"/>
    <col min="17" max="17" width="5.7109375" customWidth="1"/>
    <col min="18" max="18" width="3.140625" customWidth="1"/>
    <col min="19" max="22" width="5.7109375" customWidth="1"/>
    <col min="23" max="23" width="6.7109375" customWidth="1"/>
    <col min="24" max="24" width="3.140625" customWidth="1"/>
    <col min="25" max="32" width="5.7109375" customWidth="1"/>
    <col min="33" max="33" width="7.5703125" customWidth="1"/>
    <col min="34" max="34" width="6.5703125" customWidth="1"/>
    <col min="35" max="36" width="5.7109375" customWidth="1"/>
    <col min="37" max="37" width="3.140625" customWidth="1"/>
    <col min="38" max="41" width="5.7109375" customWidth="1"/>
    <col min="42" max="42" width="6.7109375" customWidth="1"/>
    <col min="43" max="43" width="3.140625" customWidth="1"/>
    <col min="44" max="51" width="5.7109375" customWidth="1"/>
    <col min="52" max="52" width="7.5703125" customWidth="1"/>
    <col min="53" max="53" width="6.5703125" customWidth="1"/>
    <col min="54" max="55" width="5.7109375" customWidth="1"/>
    <col min="56" max="56" width="3.140625" customWidth="1"/>
    <col min="57" max="59" width="5.7109375" customWidth="1"/>
    <col min="60" max="61" width="6.7109375" customWidth="1"/>
    <col min="62" max="62" width="3.140625" customWidth="1"/>
    <col min="63" max="70" width="5.7109375" customWidth="1"/>
    <col min="71" max="71" width="7.5703125" customWidth="1"/>
    <col min="72" max="72" width="6.5703125" customWidth="1"/>
    <col min="73" max="74" width="5.7109375" customWidth="1"/>
    <col min="75" max="75" width="3.140625" customWidth="1"/>
    <col min="76" max="78" width="5.7109375" customWidth="1"/>
    <col min="79" max="80" width="6.7109375" customWidth="1"/>
    <col min="81" max="81" width="3.140625" customWidth="1"/>
    <col min="82" max="86" width="8.7109375" customWidth="1"/>
    <col min="87" max="87" width="11.42578125" customWidth="1"/>
  </cols>
  <sheetData>
    <row r="1" spans="1:87" x14ac:dyDescent="0.2">
      <c r="A1" t="s">
        <v>0</v>
      </c>
      <c r="D1" t="s">
        <v>1</v>
      </c>
      <c r="E1" t="s">
        <v>56</v>
      </c>
      <c r="F1" t="s">
        <v>1</v>
      </c>
      <c r="H1" s="93" t="str">
        <f>E1</f>
        <v>Sarah</v>
      </c>
      <c r="I1" s="93"/>
      <c r="J1" s="93"/>
      <c r="K1" s="93"/>
      <c r="L1" s="93"/>
      <c r="M1" s="93"/>
      <c r="R1" s="2"/>
      <c r="X1" s="3"/>
      <c r="Y1" t="s">
        <v>2</v>
      </c>
      <c r="AA1" s="93" t="str">
        <f>E2</f>
        <v>John</v>
      </c>
      <c r="AB1" s="93"/>
      <c r="AC1" s="93"/>
      <c r="AD1" s="93"/>
      <c r="AE1" s="93"/>
      <c r="AF1" s="93"/>
      <c r="AK1" s="2"/>
      <c r="AQ1" s="71"/>
      <c r="AR1" t="s">
        <v>3</v>
      </c>
      <c r="AT1" t="str">
        <f>E3</f>
        <v>Mark</v>
      </c>
      <c r="AU1" s="93"/>
      <c r="AV1" s="93"/>
      <c r="AW1" s="93"/>
      <c r="AX1" s="93"/>
      <c r="AY1" s="93"/>
      <c r="BD1" s="2"/>
      <c r="BJ1" s="3"/>
      <c r="BK1" s="72" t="s">
        <v>4</v>
      </c>
      <c r="BM1" t="str">
        <f>E4</f>
        <v>Roy</v>
      </c>
      <c r="BN1" s="93"/>
      <c r="BO1" s="93"/>
      <c r="BP1" s="93"/>
      <c r="BQ1" s="93"/>
      <c r="BR1" s="93"/>
      <c r="BW1" s="2"/>
      <c r="CC1" s="3"/>
      <c r="CD1" s="6"/>
      <c r="CE1" s="6"/>
      <c r="CF1" s="6"/>
      <c r="CG1" s="6"/>
      <c r="CI1" s="6">
        <f ca="1">NOW()</f>
        <v>42636.704860300924</v>
      </c>
    </row>
    <row r="2" spans="1:87" x14ac:dyDescent="0.2">
      <c r="A2" s="7" t="s">
        <v>5</v>
      </c>
      <c r="D2" t="s">
        <v>2</v>
      </c>
      <c r="E2" t="s">
        <v>57</v>
      </c>
      <c r="R2" s="2"/>
      <c r="X2" s="3"/>
      <c r="AK2" s="2"/>
      <c r="AQ2" s="71"/>
      <c r="BD2" s="2"/>
      <c r="BJ2" s="3"/>
      <c r="BW2" s="2"/>
      <c r="CC2" s="3"/>
      <c r="CD2" s="8"/>
      <c r="CE2" s="8"/>
      <c r="CF2" s="8"/>
      <c r="CG2" s="8"/>
      <c r="CI2" s="8">
        <f ca="1">NOW()</f>
        <v>42636.704860300924</v>
      </c>
    </row>
    <row r="3" spans="1:87" x14ac:dyDescent="0.2">
      <c r="A3" s="72" t="s">
        <v>148</v>
      </c>
      <c r="C3" t="s">
        <v>7</v>
      </c>
      <c r="D3" t="s">
        <v>3</v>
      </c>
      <c r="E3" t="s">
        <v>59</v>
      </c>
      <c r="R3" s="2"/>
      <c r="X3" s="3"/>
      <c r="AK3" s="2"/>
      <c r="AQ3" s="71"/>
      <c r="BD3" s="2"/>
      <c r="BJ3" s="3"/>
      <c r="BW3" s="2"/>
      <c r="CC3" s="3"/>
      <c r="CD3" s="8"/>
      <c r="CE3" s="8"/>
      <c r="CF3" s="8"/>
      <c r="CG3" s="8"/>
      <c r="CI3" s="8"/>
    </row>
    <row r="4" spans="1:87" x14ac:dyDescent="0.2">
      <c r="A4" s="72"/>
      <c r="D4" s="72" t="s">
        <v>4</v>
      </c>
      <c r="E4" s="72" t="s">
        <v>62</v>
      </c>
      <c r="F4" s="95" t="s">
        <v>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2"/>
      <c r="S4" s="95" t="s">
        <v>11</v>
      </c>
      <c r="T4" s="95"/>
      <c r="U4" s="95"/>
      <c r="V4" s="95"/>
      <c r="X4" s="3"/>
      <c r="Y4" s="95" t="s">
        <v>9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2"/>
      <c r="AL4" s="95" t="s">
        <v>11</v>
      </c>
      <c r="AM4" s="95"/>
      <c r="AN4" s="95"/>
      <c r="AO4" s="95"/>
      <c r="AQ4" s="71"/>
      <c r="AR4" s="95" t="s">
        <v>9</v>
      </c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2"/>
      <c r="BE4" s="95" t="s">
        <v>11</v>
      </c>
      <c r="BF4" s="95"/>
      <c r="BG4" s="95"/>
      <c r="BH4" s="95"/>
      <c r="BJ4" s="3"/>
      <c r="BK4" s="95" t="s">
        <v>9</v>
      </c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2"/>
      <c r="BX4" s="95" t="s">
        <v>11</v>
      </c>
      <c r="BY4" s="95"/>
      <c r="BZ4" s="95"/>
      <c r="CA4" s="95"/>
      <c r="CC4" s="3"/>
      <c r="CD4" s="95" t="s">
        <v>103</v>
      </c>
      <c r="CE4" s="93"/>
      <c r="CF4" s="93"/>
      <c r="CG4" s="93"/>
      <c r="CH4" s="93"/>
    </row>
    <row r="5" spans="1:87" x14ac:dyDescent="0.2">
      <c r="O5" s="91" t="s">
        <v>120</v>
      </c>
      <c r="P5" t="s">
        <v>20</v>
      </c>
      <c r="R5" s="10"/>
      <c r="W5" s="91" t="s">
        <v>65</v>
      </c>
      <c r="X5" s="3"/>
      <c r="AH5" s="91" t="s">
        <v>120</v>
      </c>
      <c r="AI5" t="s">
        <v>20</v>
      </c>
      <c r="AK5" s="10"/>
      <c r="AP5" s="91" t="s">
        <v>65</v>
      </c>
      <c r="AQ5" s="12"/>
      <c r="BA5" s="91" t="s">
        <v>120</v>
      </c>
      <c r="BB5" t="s">
        <v>20</v>
      </c>
      <c r="BD5" s="10"/>
      <c r="BI5" s="91" t="s">
        <v>65</v>
      </c>
      <c r="BJ5" s="12"/>
      <c r="BT5" s="91" t="s">
        <v>120</v>
      </c>
      <c r="BU5" t="s">
        <v>20</v>
      </c>
      <c r="BW5" s="10"/>
      <c r="CB5" s="91" t="s">
        <v>65</v>
      </c>
      <c r="CC5" s="12"/>
      <c r="CD5" s="91"/>
      <c r="CE5" s="91"/>
      <c r="CF5" s="91"/>
      <c r="CG5" s="91"/>
      <c r="CH5" s="91"/>
    </row>
    <row r="6" spans="1:87" s="91" customFormat="1" x14ac:dyDescent="0.2">
      <c r="A6" s="91" t="s">
        <v>18</v>
      </c>
      <c r="B6" s="91" t="s">
        <v>19</v>
      </c>
      <c r="C6" s="91" t="s">
        <v>20</v>
      </c>
      <c r="D6" s="91" t="s">
        <v>21</v>
      </c>
      <c r="E6" s="91" t="s">
        <v>22</v>
      </c>
      <c r="F6" s="91" t="s">
        <v>23</v>
      </c>
      <c r="G6" s="91" t="s">
        <v>66</v>
      </c>
      <c r="H6" s="91" t="s">
        <v>80</v>
      </c>
      <c r="I6" s="91" t="s">
        <v>143</v>
      </c>
      <c r="J6" s="91" t="s">
        <v>144</v>
      </c>
      <c r="K6" s="91" t="s">
        <v>145</v>
      </c>
      <c r="L6" s="91" t="s">
        <v>84</v>
      </c>
      <c r="M6" s="91" t="s">
        <v>146</v>
      </c>
      <c r="N6" s="91" t="s">
        <v>123</v>
      </c>
      <c r="O6" s="91" t="s">
        <v>124</v>
      </c>
      <c r="P6" s="91" t="s">
        <v>125</v>
      </c>
      <c r="Q6" s="91" t="s">
        <v>33</v>
      </c>
      <c r="R6" s="10"/>
      <c r="S6" s="11" t="s">
        <v>40</v>
      </c>
      <c r="T6" s="11" t="s">
        <v>41</v>
      </c>
      <c r="U6" s="11" t="s">
        <v>20</v>
      </c>
      <c r="V6" s="91" t="s">
        <v>123</v>
      </c>
      <c r="W6" s="91" t="s">
        <v>44</v>
      </c>
      <c r="X6" s="12"/>
      <c r="Y6" s="91" t="s">
        <v>23</v>
      </c>
      <c r="Z6" s="91" t="s">
        <v>66</v>
      </c>
      <c r="AA6" s="91" t="s">
        <v>80</v>
      </c>
      <c r="AB6" s="91" t="s">
        <v>143</v>
      </c>
      <c r="AC6" s="91" t="s">
        <v>144</v>
      </c>
      <c r="AD6" s="91" t="s">
        <v>145</v>
      </c>
      <c r="AE6" s="91" t="s">
        <v>84</v>
      </c>
      <c r="AF6" s="91" t="s">
        <v>146</v>
      </c>
      <c r="AG6" s="91" t="s">
        <v>123</v>
      </c>
      <c r="AH6" s="91" t="s">
        <v>124</v>
      </c>
      <c r="AI6" s="91" t="s">
        <v>125</v>
      </c>
      <c r="AJ6" s="91" t="s">
        <v>33</v>
      </c>
      <c r="AK6" s="10"/>
      <c r="AL6" s="11" t="s">
        <v>40</v>
      </c>
      <c r="AM6" s="11" t="s">
        <v>41</v>
      </c>
      <c r="AN6" s="11" t="s">
        <v>20</v>
      </c>
      <c r="AO6" s="91" t="s">
        <v>123</v>
      </c>
      <c r="AP6" s="91" t="s">
        <v>44</v>
      </c>
      <c r="AQ6" s="12"/>
      <c r="AR6" s="91" t="s">
        <v>23</v>
      </c>
      <c r="AS6" s="91" t="s">
        <v>66</v>
      </c>
      <c r="AT6" s="91" t="s">
        <v>80</v>
      </c>
      <c r="AU6" s="91" t="s">
        <v>143</v>
      </c>
      <c r="AV6" s="91" t="s">
        <v>144</v>
      </c>
      <c r="AW6" s="91" t="s">
        <v>145</v>
      </c>
      <c r="AX6" s="91" t="s">
        <v>84</v>
      </c>
      <c r="AY6" s="91" t="s">
        <v>146</v>
      </c>
      <c r="AZ6" s="91" t="s">
        <v>123</v>
      </c>
      <c r="BA6" s="91" t="s">
        <v>124</v>
      </c>
      <c r="BB6" s="91" t="s">
        <v>125</v>
      </c>
      <c r="BC6" s="91" t="s">
        <v>33</v>
      </c>
      <c r="BD6" s="10"/>
      <c r="BE6" s="11" t="s">
        <v>40</v>
      </c>
      <c r="BF6" s="11" t="s">
        <v>41</v>
      </c>
      <c r="BG6" s="11" t="s">
        <v>20</v>
      </c>
      <c r="BH6" s="91" t="s">
        <v>123</v>
      </c>
      <c r="BI6" s="91" t="s">
        <v>44</v>
      </c>
      <c r="BJ6" s="12"/>
      <c r="BK6" s="91" t="s">
        <v>23</v>
      </c>
      <c r="BL6" s="91" t="s">
        <v>66</v>
      </c>
      <c r="BM6" s="91" t="s">
        <v>80</v>
      </c>
      <c r="BN6" s="91" t="s">
        <v>143</v>
      </c>
      <c r="BO6" s="91" t="s">
        <v>144</v>
      </c>
      <c r="BP6" s="91" t="s">
        <v>145</v>
      </c>
      <c r="BQ6" s="91" t="s">
        <v>84</v>
      </c>
      <c r="BR6" s="91" t="s">
        <v>146</v>
      </c>
      <c r="BS6" s="91" t="s">
        <v>123</v>
      </c>
      <c r="BT6" s="91" t="s">
        <v>124</v>
      </c>
      <c r="BU6" s="91" t="s">
        <v>125</v>
      </c>
      <c r="BV6" s="91" t="s">
        <v>33</v>
      </c>
      <c r="BW6" s="10"/>
      <c r="BX6" s="11" t="s">
        <v>40</v>
      </c>
      <c r="BY6" s="11" t="s">
        <v>41</v>
      </c>
      <c r="BZ6" s="11" t="s">
        <v>20</v>
      </c>
      <c r="CA6" s="91" t="s">
        <v>123</v>
      </c>
      <c r="CB6" s="91" t="s">
        <v>44</v>
      </c>
      <c r="CC6" s="12"/>
      <c r="CD6" s="91" t="s">
        <v>45</v>
      </c>
      <c r="CE6" s="91" t="s">
        <v>46</v>
      </c>
      <c r="CF6" s="91" t="s">
        <v>47</v>
      </c>
      <c r="CG6" s="11" t="s">
        <v>48</v>
      </c>
      <c r="CH6" s="91" t="s">
        <v>106</v>
      </c>
      <c r="CI6" s="91" t="s">
        <v>49</v>
      </c>
    </row>
    <row r="7" spans="1:87" x14ac:dyDescent="0.2">
      <c r="R7" s="2"/>
      <c r="X7" s="3"/>
      <c r="AK7" s="2"/>
      <c r="AQ7" s="71"/>
      <c r="BD7" s="2"/>
      <c r="BJ7" s="3"/>
      <c r="BW7" s="2"/>
      <c r="CC7" s="3"/>
    </row>
    <row r="8" spans="1:87" x14ac:dyDescent="0.2">
      <c r="A8">
        <v>1</v>
      </c>
      <c r="B8" t="s">
        <v>68</v>
      </c>
      <c r="C8" s="2"/>
      <c r="D8" s="2"/>
      <c r="E8" s="2"/>
      <c r="F8" s="15">
        <v>6</v>
      </c>
      <c r="G8" s="15">
        <v>7</v>
      </c>
      <c r="H8" s="15">
        <v>3</v>
      </c>
      <c r="I8" s="15">
        <v>6</v>
      </c>
      <c r="J8" s="15">
        <v>5.7</v>
      </c>
      <c r="K8" s="15">
        <v>6</v>
      </c>
      <c r="L8" s="15">
        <v>7</v>
      </c>
      <c r="M8" s="15">
        <v>5</v>
      </c>
      <c r="N8" s="18">
        <f t="shared" ref="N8:N13" si="0">SUM(F8:M8)</f>
        <v>45.7</v>
      </c>
      <c r="O8" s="73"/>
      <c r="P8" s="73"/>
      <c r="Q8" s="73"/>
      <c r="R8" s="2"/>
      <c r="S8" s="74"/>
      <c r="T8" s="74"/>
      <c r="U8" s="74"/>
      <c r="V8" s="75"/>
      <c r="W8" s="75"/>
      <c r="X8" s="3"/>
      <c r="Y8" s="15"/>
      <c r="Z8" s="15"/>
      <c r="AA8" s="15"/>
      <c r="AB8" s="15"/>
      <c r="AC8" s="15"/>
      <c r="AD8" s="15"/>
      <c r="AE8" s="15"/>
      <c r="AF8" s="15"/>
      <c r="AG8" s="18">
        <f t="shared" ref="AG8:AG13" si="1">SUM(Y8:AF8)</f>
        <v>0</v>
      </c>
      <c r="AH8" s="73"/>
      <c r="AI8" s="73"/>
      <c r="AJ8" s="73"/>
      <c r="AK8" s="2"/>
      <c r="AL8" s="74"/>
      <c r="AM8" s="74"/>
      <c r="AN8" s="74"/>
      <c r="AO8" s="75"/>
      <c r="AP8" s="75"/>
      <c r="AQ8" s="76"/>
      <c r="AR8" s="15"/>
      <c r="AS8" s="15"/>
      <c r="AT8" s="15"/>
      <c r="AU8" s="15"/>
      <c r="AV8" s="15"/>
      <c r="AW8" s="15"/>
      <c r="AX8" s="15"/>
      <c r="AY8" s="15"/>
      <c r="AZ8" s="18">
        <f t="shared" ref="AZ8:AZ13" si="2">SUM(AR8:AY8)</f>
        <v>0</v>
      </c>
      <c r="BA8" s="73"/>
      <c r="BB8" s="73"/>
      <c r="BC8" s="73"/>
      <c r="BD8" s="2"/>
      <c r="BE8" s="74"/>
      <c r="BF8" s="74"/>
      <c r="BG8" s="74"/>
      <c r="BH8" s="75"/>
      <c r="BI8" s="75"/>
      <c r="BJ8" s="77"/>
      <c r="BK8" s="15"/>
      <c r="BL8" s="15"/>
      <c r="BM8" s="15"/>
      <c r="BN8" s="15"/>
      <c r="BO8" s="15"/>
      <c r="BP8" s="15"/>
      <c r="BQ8" s="15"/>
      <c r="BR8" s="15"/>
      <c r="BS8" s="18">
        <f t="shared" ref="BS8:BS13" si="3">SUM(BK8:BR8)</f>
        <v>0</v>
      </c>
      <c r="BT8" s="73"/>
      <c r="BU8" s="73"/>
      <c r="BV8" s="73"/>
      <c r="BW8" s="2"/>
      <c r="BX8" s="74"/>
      <c r="BY8" s="74"/>
      <c r="BZ8" s="74"/>
      <c r="CA8" s="75"/>
      <c r="CB8" s="75"/>
      <c r="CC8" s="77"/>
      <c r="CD8" s="75"/>
      <c r="CE8" s="75"/>
      <c r="CF8" s="75"/>
      <c r="CG8" s="75"/>
      <c r="CH8" s="75"/>
      <c r="CI8" s="2"/>
    </row>
    <row r="9" spans="1:87" x14ac:dyDescent="0.2">
      <c r="A9">
        <v>2</v>
      </c>
      <c r="B9" t="s">
        <v>126</v>
      </c>
      <c r="C9" s="2"/>
      <c r="D9" s="2"/>
      <c r="E9" s="2"/>
      <c r="F9" s="15">
        <v>5</v>
      </c>
      <c r="G9" s="15">
        <v>7</v>
      </c>
      <c r="H9" s="15">
        <v>8</v>
      </c>
      <c r="I9" s="15">
        <v>5</v>
      </c>
      <c r="J9" s="15">
        <v>4.8</v>
      </c>
      <c r="K9" s="15">
        <v>5.5</v>
      </c>
      <c r="L9" s="15">
        <v>4</v>
      </c>
      <c r="M9" s="15">
        <v>5</v>
      </c>
      <c r="N9" s="18">
        <f t="shared" si="0"/>
        <v>44.3</v>
      </c>
      <c r="O9" s="73"/>
      <c r="P9" s="73"/>
      <c r="Q9" s="73"/>
      <c r="R9" s="2"/>
      <c r="S9" s="2"/>
      <c r="T9" s="2"/>
      <c r="U9" s="2"/>
      <c r="V9" s="2"/>
      <c r="W9" s="2"/>
      <c r="X9" s="3"/>
      <c r="Y9" s="15"/>
      <c r="Z9" s="15"/>
      <c r="AA9" s="15"/>
      <c r="AB9" s="15"/>
      <c r="AC9" s="15"/>
      <c r="AD9" s="15"/>
      <c r="AE9" s="15"/>
      <c r="AF9" s="15"/>
      <c r="AG9" s="18">
        <f t="shared" si="1"/>
        <v>0</v>
      </c>
      <c r="AH9" s="73"/>
      <c r="AI9" s="73"/>
      <c r="AJ9" s="73"/>
      <c r="AK9" s="2"/>
      <c r="AL9" s="2"/>
      <c r="AM9" s="2"/>
      <c r="AN9" s="2"/>
      <c r="AO9" s="2"/>
      <c r="AP9" s="2"/>
      <c r="AQ9" s="71"/>
      <c r="AR9" s="15"/>
      <c r="AS9" s="15"/>
      <c r="AT9" s="15"/>
      <c r="AU9" s="15"/>
      <c r="AV9" s="15"/>
      <c r="AW9" s="15"/>
      <c r="AX9" s="15"/>
      <c r="AY9" s="15"/>
      <c r="AZ9" s="18">
        <f t="shared" si="2"/>
        <v>0</v>
      </c>
      <c r="BA9" s="73"/>
      <c r="BB9" s="73"/>
      <c r="BC9" s="73"/>
      <c r="BD9" s="2"/>
      <c r="BE9" s="2"/>
      <c r="BF9" s="2"/>
      <c r="BG9" s="2"/>
      <c r="BH9" s="2"/>
      <c r="BI9" s="2"/>
      <c r="BJ9" s="3"/>
      <c r="BK9" s="15"/>
      <c r="BL9" s="15"/>
      <c r="BM9" s="15"/>
      <c r="BN9" s="15"/>
      <c r="BO9" s="15"/>
      <c r="BP9" s="15"/>
      <c r="BQ9" s="15"/>
      <c r="BR9" s="15"/>
      <c r="BS9" s="18">
        <f t="shared" si="3"/>
        <v>0</v>
      </c>
      <c r="BT9" s="73"/>
      <c r="BU9" s="73"/>
      <c r="BV9" s="73"/>
      <c r="BW9" s="2"/>
      <c r="BX9" s="2"/>
      <c r="BY9" s="2"/>
      <c r="BZ9" s="2"/>
      <c r="CA9" s="2"/>
      <c r="CB9" s="2"/>
      <c r="CC9" s="3"/>
      <c r="CD9" s="2"/>
      <c r="CE9" s="2"/>
      <c r="CF9" s="2"/>
      <c r="CG9" s="2"/>
      <c r="CH9" s="2"/>
      <c r="CI9" s="2"/>
    </row>
    <row r="10" spans="1:87" x14ac:dyDescent="0.2">
      <c r="A10">
        <v>3</v>
      </c>
      <c r="B10" t="s">
        <v>127</v>
      </c>
      <c r="C10" s="2"/>
      <c r="D10" s="2"/>
      <c r="E10" s="2"/>
      <c r="F10" s="15">
        <v>5.5</v>
      </c>
      <c r="G10" s="15">
        <v>5.4</v>
      </c>
      <c r="H10" s="15">
        <v>6.7</v>
      </c>
      <c r="I10" s="15">
        <v>2</v>
      </c>
      <c r="J10" s="15">
        <v>3.6</v>
      </c>
      <c r="K10" s="15">
        <v>4.7</v>
      </c>
      <c r="L10" s="15">
        <v>5.5</v>
      </c>
      <c r="M10" s="15">
        <v>3.4</v>
      </c>
      <c r="N10" s="18">
        <f t="shared" si="0"/>
        <v>36.800000000000004</v>
      </c>
      <c r="O10" s="73"/>
      <c r="P10" s="73"/>
      <c r="Q10" s="73"/>
      <c r="R10" s="2"/>
      <c r="S10" s="2"/>
      <c r="T10" s="2"/>
      <c r="U10" s="2"/>
      <c r="V10" s="2"/>
      <c r="W10" s="2"/>
      <c r="X10" s="3"/>
      <c r="Y10" s="15"/>
      <c r="Z10" s="15"/>
      <c r="AA10" s="15"/>
      <c r="AB10" s="15"/>
      <c r="AC10" s="15"/>
      <c r="AD10" s="15"/>
      <c r="AE10" s="15"/>
      <c r="AF10" s="15"/>
      <c r="AG10" s="18">
        <f t="shared" si="1"/>
        <v>0</v>
      </c>
      <c r="AH10" s="73"/>
      <c r="AI10" s="73"/>
      <c r="AJ10" s="73"/>
      <c r="AK10" s="2"/>
      <c r="AL10" s="2"/>
      <c r="AM10" s="2"/>
      <c r="AN10" s="2"/>
      <c r="AO10" s="2"/>
      <c r="AP10" s="2"/>
      <c r="AQ10" s="71"/>
      <c r="AR10" s="15"/>
      <c r="AS10" s="15"/>
      <c r="AT10" s="15"/>
      <c r="AU10" s="15"/>
      <c r="AV10" s="15"/>
      <c r="AW10" s="15"/>
      <c r="AX10" s="15"/>
      <c r="AY10" s="15"/>
      <c r="AZ10" s="18">
        <f t="shared" si="2"/>
        <v>0</v>
      </c>
      <c r="BA10" s="73"/>
      <c r="BB10" s="73"/>
      <c r="BC10" s="73"/>
      <c r="BD10" s="2"/>
      <c r="BE10" s="2"/>
      <c r="BF10" s="2"/>
      <c r="BG10" s="2"/>
      <c r="BH10" s="2"/>
      <c r="BI10" s="2"/>
      <c r="BJ10" s="3"/>
      <c r="BK10" s="15"/>
      <c r="BL10" s="15"/>
      <c r="BM10" s="15"/>
      <c r="BN10" s="15"/>
      <c r="BO10" s="15"/>
      <c r="BP10" s="15"/>
      <c r="BQ10" s="15"/>
      <c r="BR10" s="15"/>
      <c r="BS10" s="18">
        <f t="shared" si="3"/>
        <v>0</v>
      </c>
      <c r="BT10" s="73"/>
      <c r="BU10" s="73"/>
      <c r="BV10" s="73"/>
      <c r="BW10" s="2"/>
      <c r="BX10" s="2"/>
      <c r="BY10" s="2"/>
      <c r="BZ10" s="2"/>
      <c r="CA10" s="2"/>
      <c r="CB10" s="2"/>
      <c r="CC10" s="3"/>
      <c r="CD10" s="2"/>
      <c r="CE10" s="2"/>
      <c r="CF10" s="2"/>
      <c r="CG10" s="2"/>
      <c r="CH10" s="2"/>
      <c r="CI10" s="2"/>
    </row>
    <row r="11" spans="1:87" x14ac:dyDescent="0.2">
      <c r="A11">
        <v>4</v>
      </c>
      <c r="B11" t="s">
        <v>128</v>
      </c>
      <c r="C11" s="2"/>
      <c r="D11" s="2"/>
      <c r="E11" s="2"/>
      <c r="F11" s="15">
        <v>5</v>
      </c>
      <c r="G11" s="15">
        <v>6</v>
      </c>
      <c r="H11" s="15">
        <v>1</v>
      </c>
      <c r="I11" s="15">
        <v>6</v>
      </c>
      <c r="J11" s="15">
        <v>7</v>
      </c>
      <c r="K11" s="15">
        <v>5.6</v>
      </c>
      <c r="L11" s="15">
        <v>5</v>
      </c>
      <c r="M11" s="15">
        <v>6.7</v>
      </c>
      <c r="N11" s="18">
        <f t="shared" si="0"/>
        <v>42.300000000000004</v>
      </c>
      <c r="O11" s="73"/>
      <c r="P11" s="73"/>
      <c r="Q11" s="73"/>
      <c r="R11" s="2"/>
      <c r="S11" s="2"/>
      <c r="T11" s="2"/>
      <c r="U11" s="2"/>
      <c r="V11" s="2"/>
      <c r="W11" s="2"/>
      <c r="X11" s="3"/>
      <c r="Y11" s="15"/>
      <c r="Z11" s="15"/>
      <c r="AA11" s="15"/>
      <c r="AB11" s="15"/>
      <c r="AC11" s="15"/>
      <c r="AD11" s="15"/>
      <c r="AE11" s="15"/>
      <c r="AF11" s="15"/>
      <c r="AG11" s="18">
        <f t="shared" si="1"/>
        <v>0</v>
      </c>
      <c r="AH11" s="73"/>
      <c r="AI11" s="73"/>
      <c r="AJ11" s="73"/>
      <c r="AK11" s="2"/>
      <c r="AL11" s="2"/>
      <c r="AM11" s="2"/>
      <c r="AN11" s="2"/>
      <c r="AO11" s="2"/>
      <c r="AP11" s="2"/>
      <c r="AQ11" s="71"/>
      <c r="AR11" s="15"/>
      <c r="AS11" s="15"/>
      <c r="AT11" s="15"/>
      <c r="AU11" s="15"/>
      <c r="AV11" s="15"/>
      <c r="AW11" s="15"/>
      <c r="AX11" s="15"/>
      <c r="AY11" s="15"/>
      <c r="AZ11" s="18">
        <f t="shared" si="2"/>
        <v>0</v>
      </c>
      <c r="BA11" s="73"/>
      <c r="BB11" s="73"/>
      <c r="BC11" s="73"/>
      <c r="BD11" s="2"/>
      <c r="BE11" s="2"/>
      <c r="BF11" s="2"/>
      <c r="BG11" s="2"/>
      <c r="BH11" s="2"/>
      <c r="BI11" s="2"/>
      <c r="BJ11" s="3"/>
      <c r="BK11" s="15"/>
      <c r="BL11" s="15"/>
      <c r="BM11" s="15"/>
      <c r="BN11" s="15"/>
      <c r="BO11" s="15"/>
      <c r="BP11" s="15"/>
      <c r="BQ11" s="15"/>
      <c r="BR11" s="15"/>
      <c r="BS11" s="18">
        <f t="shared" si="3"/>
        <v>0</v>
      </c>
      <c r="BT11" s="73"/>
      <c r="BU11" s="73"/>
      <c r="BV11" s="73"/>
      <c r="BW11" s="2"/>
      <c r="BX11" s="2"/>
      <c r="BY11" s="2"/>
      <c r="BZ11" s="2"/>
      <c r="CA11" s="2"/>
      <c r="CB11" s="2"/>
      <c r="CC11" s="3"/>
      <c r="CD11" s="2"/>
      <c r="CE11" s="2"/>
      <c r="CF11" s="2"/>
      <c r="CG11" s="2"/>
      <c r="CH11" s="2"/>
      <c r="CI11" s="2"/>
    </row>
    <row r="12" spans="1:87" x14ac:dyDescent="0.2">
      <c r="A12">
        <v>5</v>
      </c>
      <c r="B12" t="s">
        <v>129</v>
      </c>
      <c r="C12" s="2"/>
      <c r="D12" s="2"/>
      <c r="E12" s="2"/>
      <c r="F12" s="15">
        <v>2</v>
      </c>
      <c r="G12" s="15">
        <v>5</v>
      </c>
      <c r="H12" s="15">
        <v>3</v>
      </c>
      <c r="I12" s="15">
        <v>7</v>
      </c>
      <c r="J12" s="15">
        <v>5.6</v>
      </c>
      <c r="K12" s="15">
        <v>6</v>
      </c>
      <c r="L12" s="15">
        <v>9</v>
      </c>
      <c r="M12" s="15">
        <v>3</v>
      </c>
      <c r="N12" s="18">
        <f t="shared" si="0"/>
        <v>40.6</v>
      </c>
      <c r="O12" s="73"/>
      <c r="P12" s="73"/>
      <c r="Q12" s="73"/>
      <c r="R12" s="2"/>
      <c r="S12" s="2"/>
      <c r="T12" s="2"/>
      <c r="U12" s="2"/>
      <c r="V12" s="2"/>
      <c r="W12" s="2"/>
      <c r="X12" s="3"/>
      <c r="Y12" s="15"/>
      <c r="Z12" s="15"/>
      <c r="AA12" s="15"/>
      <c r="AB12" s="15"/>
      <c r="AC12" s="15"/>
      <c r="AD12" s="15"/>
      <c r="AE12" s="15"/>
      <c r="AF12" s="15"/>
      <c r="AG12" s="18">
        <f t="shared" si="1"/>
        <v>0</v>
      </c>
      <c r="AH12" s="73"/>
      <c r="AI12" s="73"/>
      <c r="AJ12" s="73"/>
      <c r="AK12" s="2"/>
      <c r="AL12" s="2"/>
      <c r="AM12" s="2"/>
      <c r="AN12" s="2"/>
      <c r="AO12" s="2"/>
      <c r="AP12" s="2"/>
      <c r="AQ12" s="71"/>
      <c r="AR12" s="15"/>
      <c r="AS12" s="15"/>
      <c r="AT12" s="15"/>
      <c r="AU12" s="15"/>
      <c r="AV12" s="15"/>
      <c r="AW12" s="15"/>
      <c r="AX12" s="15"/>
      <c r="AY12" s="15"/>
      <c r="AZ12" s="18">
        <f t="shared" si="2"/>
        <v>0</v>
      </c>
      <c r="BA12" s="73"/>
      <c r="BB12" s="73"/>
      <c r="BC12" s="73"/>
      <c r="BD12" s="2"/>
      <c r="BE12" s="2"/>
      <c r="BF12" s="2"/>
      <c r="BG12" s="2"/>
      <c r="BH12" s="2"/>
      <c r="BI12" s="2"/>
      <c r="BJ12" s="3"/>
      <c r="BK12" s="15"/>
      <c r="BL12" s="15"/>
      <c r="BM12" s="15"/>
      <c r="BN12" s="15"/>
      <c r="BO12" s="15"/>
      <c r="BP12" s="15"/>
      <c r="BQ12" s="15"/>
      <c r="BR12" s="15"/>
      <c r="BS12" s="18">
        <f t="shared" si="3"/>
        <v>0</v>
      </c>
      <c r="BT12" s="73"/>
      <c r="BU12" s="73"/>
      <c r="BV12" s="73"/>
      <c r="BW12" s="2"/>
      <c r="BX12" s="2"/>
      <c r="BY12" s="2"/>
      <c r="BZ12" s="2"/>
      <c r="CA12" s="2"/>
      <c r="CB12" s="2"/>
      <c r="CC12" s="3"/>
      <c r="CD12" s="2"/>
      <c r="CE12" s="2"/>
      <c r="CF12" s="2"/>
      <c r="CG12" s="2"/>
      <c r="CH12" s="2"/>
      <c r="CI12" s="2"/>
    </row>
    <row r="13" spans="1:87" x14ac:dyDescent="0.2">
      <c r="A13">
        <v>6</v>
      </c>
      <c r="B13" t="s">
        <v>130</v>
      </c>
      <c r="C13" s="2"/>
      <c r="D13" s="2"/>
      <c r="E13" s="2"/>
      <c r="F13" s="15">
        <v>3</v>
      </c>
      <c r="G13" s="15">
        <v>4</v>
      </c>
      <c r="H13" s="15">
        <v>5</v>
      </c>
      <c r="I13" s="15">
        <v>4</v>
      </c>
      <c r="J13" s="15">
        <v>4</v>
      </c>
      <c r="K13" s="15">
        <v>4.5</v>
      </c>
      <c r="L13" s="15">
        <v>5</v>
      </c>
      <c r="M13" s="15">
        <v>6</v>
      </c>
      <c r="N13" s="18">
        <f t="shared" si="0"/>
        <v>35.5</v>
      </c>
      <c r="O13" s="73"/>
      <c r="P13" s="73"/>
      <c r="Q13" s="73"/>
      <c r="R13" s="2"/>
      <c r="S13" s="2"/>
      <c r="T13" s="2"/>
      <c r="U13" s="2"/>
      <c r="V13" s="2"/>
      <c r="W13" s="2"/>
      <c r="X13" s="3"/>
      <c r="Y13" s="15"/>
      <c r="Z13" s="15"/>
      <c r="AA13" s="15"/>
      <c r="AB13" s="15"/>
      <c r="AC13" s="15"/>
      <c r="AD13" s="15"/>
      <c r="AE13" s="15"/>
      <c r="AF13" s="15"/>
      <c r="AG13" s="18">
        <f t="shared" si="1"/>
        <v>0</v>
      </c>
      <c r="AH13" s="73"/>
      <c r="AI13" s="73"/>
      <c r="AJ13" s="73"/>
      <c r="AK13" s="2"/>
      <c r="AL13" s="2"/>
      <c r="AM13" s="2"/>
      <c r="AN13" s="2"/>
      <c r="AO13" s="2"/>
      <c r="AP13" s="2"/>
      <c r="AQ13" s="71"/>
      <c r="AR13" s="15"/>
      <c r="AS13" s="15"/>
      <c r="AT13" s="15"/>
      <c r="AU13" s="15"/>
      <c r="AV13" s="15"/>
      <c r="AW13" s="15"/>
      <c r="AX13" s="15"/>
      <c r="AY13" s="15"/>
      <c r="AZ13" s="18">
        <f t="shared" si="2"/>
        <v>0</v>
      </c>
      <c r="BA13" s="73"/>
      <c r="BB13" s="73"/>
      <c r="BC13" s="73"/>
      <c r="BD13" s="2"/>
      <c r="BE13" s="2"/>
      <c r="BF13" s="2"/>
      <c r="BG13" s="2"/>
      <c r="BH13" s="2"/>
      <c r="BI13" s="2"/>
      <c r="BJ13" s="3"/>
      <c r="BK13" s="15"/>
      <c r="BL13" s="15"/>
      <c r="BM13" s="15"/>
      <c r="BN13" s="15"/>
      <c r="BO13" s="15"/>
      <c r="BP13" s="15"/>
      <c r="BQ13" s="15"/>
      <c r="BR13" s="15"/>
      <c r="BS13" s="18">
        <f t="shared" si="3"/>
        <v>0</v>
      </c>
      <c r="BT13" s="73"/>
      <c r="BU13" s="73"/>
      <c r="BV13" s="73"/>
      <c r="BW13" s="2"/>
      <c r="BX13" s="2"/>
      <c r="BY13" s="2"/>
      <c r="BZ13" s="2"/>
      <c r="CA13" s="2"/>
      <c r="CB13" s="2"/>
      <c r="CC13" s="3"/>
      <c r="CD13" s="2"/>
      <c r="CE13" s="2"/>
      <c r="CF13" s="2"/>
      <c r="CG13" s="2"/>
      <c r="CH13" s="2"/>
      <c r="CI13" s="2"/>
    </row>
    <row r="14" spans="1:87" x14ac:dyDescent="0.2">
      <c r="A14" s="90" t="s">
        <v>113</v>
      </c>
      <c r="B14" t="s">
        <v>57</v>
      </c>
      <c r="C14" t="s">
        <v>69</v>
      </c>
      <c r="D14" t="s">
        <v>70</v>
      </c>
      <c r="E14" t="s">
        <v>54</v>
      </c>
      <c r="F14" s="2"/>
      <c r="G14" s="2"/>
      <c r="H14" s="2"/>
      <c r="I14" s="2"/>
      <c r="J14" s="2"/>
      <c r="K14" s="2"/>
      <c r="L14" s="2" t="s">
        <v>131</v>
      </c>
      <c r="M14" s="2"/>
      <c r="N14" s="19">
        <f>SUM(N8:N13)</f>
        <v>245.20000000000002</v>
      </c>
      <c r="O14" s="19">
        <f>(N14/6)/8</f>
        <v>5.1083333333333334</v>
      </c>
      <c r="P14" s="15">
        <v>6.5</v>
      </c>
      <c r="Q14" s="19">
        <f>(O14*0.9)+(P14*0.1)</f>
        <v>5.2475000000000005</v>
      </c>
      <c r="R14" s="2"/>
      <c r="S14" s="15">
        <v>4.5</v>
      </c>
      <c r="T14" s="15">
        <v>6</v>
      </c>
      <c r="U14" s="15">
        <v>6.5</v>
      </c>
      <c r="V14" s="19">
        <f>(S14*0.65)+(T14*0.25)+(U14*0.1)</f>
        <v>5.0750000000000011</v>
      </c>
      <c r="W14" s="19">
        <f>(Q14+V14)/2</f>
        <v>5.1612500000000008</v>
      </c>
      <c r="X14" s="3"/>
      <c r="Y14" s="2"/>
      <c r="Z14" s="2"/>
      <c r="AA14" s="2"/>
      <c r="AB14" s="2"/>
      <c r="AC14" s="2"/>
      <c r="AD14" s="2"/>
      <c r="AE14" s="2" t="s">
        <v>131</v>
      </c>
      <c r="AF14" s="2"/>
      <c r="AG14" s="19">
        <f>SUM(AG8:AG13)</f>
        <v>0</v>
      </c>
      <c r="AH14" s="19">
        <f>(AG14/6)/8</f>
        <v>0</v>
      </c>
      <c r="AI14" s="15"/>
      <c r="AJ14" s="19">
        <f>(AH14*0.75)+(AI14*0.25)</f>
        <v>0</v>
      </c>
      <c r="AK14" s="2"/>
      <c r="AL14" s="15"/>
      <c r="AM14" s="15"/>
      <c r="AN14" s="15"/>
      <c r="AO14" s="19">
        <f>(AL14*0.65)+(AM14*0.25)+(AN14*0.1)</f>
        <v>0</v>
      </c>
      <c r="AP14" s="19">
        <f>(AJ14+AO14)/2</f>
        <v>0</v>
      </c>
      <c r="AQ14" s="71"/>
      <c r="AR14" s="2"/>
      <c r="AS14" s="2"/>
      <c r="AT14" s="2"/>
      <c r="AU14" s="2"/>
      <c r="AV14" s="2"/>
      <c r="AW14" s="2"/>
      <c r="AX14" s="2" t="s">
        <v>131</v>
      </c>
      <c r="AY14" s="2"/>
      <c r="AZ14" s="19">
        <f>SUM(AZ8:AZ13)</f>
        <v>0</v>
      </c>
      <c r="BA14" s="19">
        <f>(AZ14/6)/8</f>
        <v>0</v>
      </c>
      <c r="BB14" s="15"/>
      <c r="BC14" s="19">
        <f>(BA14*0.75)+(BB14*0.25)</f>
        <v>0</v>
      </c>
      <c r="BD14" s="2"/>
      <c r="BE14" s="15"/>
      <c r="BF14" s="15"/>
      <c r="BG14" s="15"/>
      <c r="BH14" s="19">
        <f>(BE14*0.65)+(BF14*0.25)+(BG14*0.1)</f>
        <v>0</v>
      </c>
      <c r="BI14" s="19">
        <f>(BC14+BH14)/2</f>
        <v>0</v>
      </c>
      <c r="BJ14" s="77"/>
      <c r="BK14" s="2"/>
      <c r="BL14" s="2"/>
      <c r="BM14" s="2"/>
      <c r="BN14" s="2"/>
      <c r="BO14" s="2"/>
      <c r="BP14" s="2"/>
      <c r="BQ14" s="2" t="s">
        <v>131</v>
      </c>
      <c r="BR14" s="2"/>
      <c r="BS14" s="19">
        <f>SUM(BS8:BS13)</f>
        <v>0</v>
      </c>
      <c r="BT14" s="19">
        <f>(BS14/6)/8</f>
        <v>0</v>
      </c>
      <c r="BU14" s="15"/>
      <c r="BV14" s="19">
        <f>(BT14*0.75)+(BU14*0.25)</f>
        <v>0</v>
      </c>
      <c r="BW14" s="2"/>
      <c r="BX14" s="15"/>
      <c r="BY14" s="15"/>
      <c r="BZ14" s="15"/>
      <c r="CA14" s="19">
        <f>(BX14*0.65)+(BY14*0.25)+(BZ14*0.1)</f>
        <v>0</v>
      </c>
      <c r="CB14" s="19">
        <f>(BV14+CA14)/2</f>
        <v>0</v>
      </c>
      <c r="CC14" s="77"/>
      <c r="CD14" s="19">
        <f>W14</f>
        <v>5.1612500000000008</v>
      </c>
      <c r="CE14" s="19">
        <f>AP14</f>
        <v>0</v>
      </c>
      <c r="CF14" s="19">
        <f>BI14</f>
        <v>0</v>
      </c>
      <c r="CG14" s="19">
        <f>CB14</f>
        <v>0</v>
      </c>
      <c r="CH14" s="19">
        <f>AVERAGE(CD14:CG14)</f>
        <v>1.2903125000000002</v>
      </c>
    </row>
    <row r="15" spans="1:87" x14ac:dyDescent="0.2"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</row>
    <row r="18" spans="2:2" x14ac:dyDescent="0.2">
      <c r="B18" s="72" t="s">
        <v>149</v>
      </c>
    </row>
    <row r="20" spans="2:2" x14ac:dyDescent="0.2">
      <c r="B20" s="78" t="s">
        <v>95</v>
      </c>
    </row>
    <row r="22" spans="2:2" x14ac:dyDescent="0.2">
      <c r="B22" s="79" t="s">
        <v>133</v>
      </c>
    </row>
  </sheetData>
  <mergeCells count="13">
    <mergeCell ref="BK4:BV4"/>
    <mergeCell ref="BX4:CA4"/>
    <mergeCell ref="CD4:CH4"/>
    <mergeCell ref="H1:M1"/>
    <mergeCell ref="AA1:AF1"/>
    <mergeCell ref="AU1:AY1"/>
    <mergeCell ref="BN1:BR1"/>
    <mergeCell ref="F4:Q4"/>
    <mergeCell ref="S4:V4"/>
    <mergeCell ref="Y4:AJ4"/>
    <mergeCell ref="AL4:AO4"/>
    <mergeCell ref="AR4:BC4"/>
    <mergeCell ref="BE4:BH4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K13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17" width="5.7109375" style="26" customWidth="1"/>
    <col min="18" max="18" width="3.140625" style="26" customWidth="1"/>
    <col min="19" max="24" width="5.7109375" style="26" customWidth="1"/>
    <col min="25" max="25" width="6.7109375" style="26" customWidth="1"/>
    <col min="26" max="26" width="3.140625" style="26" customWidth="1"/>
    <col min="27" max="38" width="5.7109375" style="26" customWidth="1"/>
    <col min="39" max="39" width="3.140625" style="26" customWidth="1"/>
    <col min="40" max="45" width="5.7109375" style="26" customWidth="1"/>
    <col min="46" max="46" width="6.7109375" style="26" customWidth="1"/>
    <col min="47" max="47" width="3.140625" style="26" customWidth="1"/>
    <col min="48" max="59" width="5.7109375" style="26" customWidth="1"/>
    <col min="60" max="60" width="3.140625" style="26" customWidth="1"/>
    <col min="61" max="66" width="5.7109375" style="26" customWidth="1"/>
    <col min="67" max="67" width="6.7109375" style="26" customWidth="1"/>
    <col min="68" max="68" width="3.140625" style="26" customWidth="1"/>
    <col min="69" max="80" width="5.7109375" style="26" customWidth="1"/>
    <col min="81" max="81" width="3.140625" style="26" customWidth="1"/>
    <col min="82" max="88" width="5.7109375" style="26" customWidth="1"/>
    <col min="89" max="89" width="3.140625" style="26" customWidth="1"/>
    <col min="90" max="94" width="8.7109375" style="26" customWidth="1"/>
    <col min="95" max="95" width="11.5703125" style="26" customWidth="1"/>
    <col min="96" max="96" width="3.140625" style="26" customWidth="1"/>
    <col min="97" max="97" width="3.28515625" style="26" customWidth="1"/>
    <col min="98" max="109" width="5.7109375" style="26" customWidth="1"/>
    <col min="110" max="110" width="3.140625" style="26" customWidth="1"/>
    <col min="111" max="116" width="5.7109375" style="26" customWidth="1"/>
    <col min="117" max="117" width="6.7109375" style="26" customWidth="1"/>
    <col min="118" max="118" width="3.42578125" style="26" customWidth="1"/>
    <col min="119" max="130" width="5.7109375" style="26" customWidth="1"/>
    <col min="131" max="131" width="3.140625" style="26" customWidth="1"/>
    <col min="132" max="137" width="5.7109375" style="26" customWidth="1"/>
    <col min="138" max="138" width="9.140625" style="26"/>
    <col min="139" max="139" width="3.7109375" style="26" customWidth="1"/>
    <col min="140" max="151" width="5.7109375" style="26" customWidth="1"/>
    <col min="152" max="152" width="3.28515625" style="26" customWidth="1"/>
    <col min="153" max="158" width="5.7109375" style="26" customWidth="1"/>
    <col min="159" max="159" width="6.7109375" style="26" customWidth="1"/>
    <col min="160" max="160" width="3.42578125" style="26" customWidth="1"/>
    <col min="161" max="172" width="5.7109375" style="26" customWidth="1"/>
    <col min="173" max="173" width="3.140625" style="26" customWidth="1"/>
    <col min="174" max="179" width="5.7109375" style="26" customWidth="1"/>
    <col min="180" max="180" width="6.7109375" style="26" customWidth="1"/>
    <col min="181" max="181" width="3.140625" style="26" customWidth="1"/>
    <col min="182" max="186" width="8.7109375" style="26" customWidth="1"/>
    <col min="187" max="187" width="11.5703125" style="26" customWidth="1"/>
    <col min="188" max="188" width="4" style="26" customWidth="1"/>
    <col min="189" max="189" width="4.140625" style="26" customWidth="1"/>
    <col min="190" max="192" width="9.140625" style="26"/>
    <col min="193" max="193" width="11.5703125" style="26" customWidth="1"/>
    <col min="194" max="16384" width="9.140625" style="26"/>
  </cols>
  <sheetData>
    <row r="1" spans="1:193" x14ac:dyDescent="0.2">
      <c r="A1" s="26" t="s">
        <v>0</v>
      </c>
      <c r="D1" s="26" t="s">
        <v>1</v>
      </c>
      <c r="E1" s="26" t="s">
        <v>56</v>
      </c>
      <c r="F1" s="27" t="s">
        <v>1</v>
      </c>
      <c r="G1" s="27"/>
      <c r="H1" s="97" t="str">
        <f>E1</f>
        <v>Sarah</v>
      </c>
      <c r="I1" s="97"/>
      <c r="J1" s="97"/>
      <c r="K1" s="97"/>
      <c r="L1" s="97"/>
      <c r="M1" s="97"/>
      <c r="N1" s="27"/>
      <c r="O1" s="27"/>
      <c r="R1" s="29"/>
      <c r="Z1" s="30"/>
      <c r="AA1" s="26" t="s">
        <v>2</v>
      </c>
      <c r="AC1" s="97" t="str">
        <f>E2</f>
        <v>John</v>
      </c>
      <c r="AD1" s="97"/>
      <c r="AE1" s="97"/>
      <c r="AF1" s="97"/>
      <c r="AG1" s="97"/>
      <c r="AH1" s="97"/>
      <c r="AI1" s="97"/>
      <c r="AJ1" s="97"/>
      <c r="AM1" s="29"/>
      <c r="AU1" s="30"/>
      <c r="AV1" s="26" t="s">
        <v>3</v>
      </c>
      <c r="AX1" s="97" t="str">
        <f>E3</f>
        <v>Mark</v>
      </c>
      <c r="AY1" s="97"/>
      <c r="AZ1" s="97"/>
      <c r="BA1" s="97"/>
      <c r="BB1" s="97"/>
      <c r="BC1" s="97"/>
      <c r="BD1" s="97"/>
      <c r="BE1" s="97"/>
      <c r="BH1" s="29"/>
      <c r="BP1" s="30"/>
      <c r="BQ1" s="26" t="s">
        <v>4</v>
      </c>
      <c r="BS1" s="97" t="str">
        <f>E4</f>
        <v>Roy</v>
      </c>
      <c r="BT1" s="97"/>
      <c r="BU1" s="97"/>
      <c r="BV1" s="97"/>
      <c r="BW1" s="97"/>
      <c r="BX1" s="97"/>
      <c r="BY1" s="97"/>
      <c r="BZ1" s="97"/>
      <c r="CC1" s="29"/>
      <c r="CK1" s="30"/>
      <c r="CQ1" s="31">
        <f ca="1">NOW()</f>
        <v>42636.704860300924</v>
      </c>
      <c r="CR1" s="30"/>
      <c r="CS1" s="30"/>
      <c r="CT1" s="27" t="s">
        <v>1</v>
      </c>
      <c r="CU1" s="27"/>
      <c r="CV1" s="97" t="str">
        <f>E1</f>
        <v>Sarah</v>
      </c>
      <c r="CW1" s="97"/>
      <c r="CX1" s="97"/>
      <c r="CY1" s="97"/>
      <c r="CZ1" s="97"/>
      <c r="DA1" s="97"/>
      <c r="DB1" s="27"/>
      <c r="DC1" s="27"/>
      <c r="DF1" s="29"/>
      <c r="DN1" s="30"/>
      <c r="DO1" s="26" t="s">
        <v>2</v>
      </c>
      <c r="DQ1" s="97" t="str">
        <f>E2</f>
        <v>John</v>
      </c>
      <c r="DR1" s="97"/>
      <c r="DS1" s="97"/>
      <c r="DT1" s="97"/>
      <c r="DU1" s="97"/>
      <c r="DV1" s="97"/>
      <c r="DW1" s="97"/>
      <c r="DX1" s="97"/>
      <c r="EA1" s="29"/>
      <c r="EI1" s="30"/>
      <c r="EJ1" s="26" t="s">
        <v>3</v>
      </c>
      <c r="EL1" s="97" t="str">
        <f>E3</f>
        <v>Mark</v>
      </c>
      <c r="EM1" s="97"/>
      <c r="EN1" s="97"/>
      <c r="EO1" s="97"/>
      <c r="EP1" s="97"/>
      <c r="EQ1" s="97"/>
      <c r="ER1" s="97"/>
      <c r="ES1" s="97"/>
      <c r="EV1" s="29"/>
      <c r="FD1" s="30"/>
      <c r="FE1" s="26" t="s">
        <v>4</v>
      </c>
      <c r="FG1" s="97" t="str">
        <f>E4</f>
        <v>Roy</v>
      </c>
      <c r="FH1" s="97"/>
      <c r="FI1" s="97"/>
      <c r="FJ1" s="97"/>
      <c r="FK1" s="97"/>
      <c r="FL1" s="97"/>
      <c r="FM1" s="97"/>
      <c r="FN1" s="97"/>
      <c r="FQ1" s="29"/>
      <c r="FY1" s="30"/>
      <c r="GE1" s="31">
        <f ca="1">NOW()</f>
        <v>42636.704860300924</v>
      </c>
      <c r="GF1" s="30"/>
      <c r="GG1" s="30"/>
      <c r="GK1" s="31">
        <f ca="1">NOW()</f>
        <v>42636.704860300924</v>
      </c>
    </row>
    <row r="2" spans="1:193" x14ac:dyDescent="0.2">
      <c r="A2" s="32" t="s">
        <v>5</v>
      </c>
      <c r="D2" s="26" t="s">
        <v>2</v>
      </c>
      <c r="E2" s="26" t="s">
        <v>57</v>
      </c>
      <c r="R2" s="29"/>
      <c r="Z2" s="30"/>
      <c r="AM2" s="29"/>
      <c r="AU2" s="30"/>
      <c r="BH2" s="29"/>
      <c r="BP2" s="30"/>
      <c r="CC2" s="29"/>
      <c r="CK2" s="30"/>
      <c r="CQ2" s="33">
        <f ca="1">NOW()</f>
        <v>42636.704860300924</v>
      </c>
      <c r="CR2" s="30"/>
      <c r="CS2" s="30"/>
      <c r="DF2" s="29"/>
      <c r="DN2" s="30"/>
      <c r="EA2" s="29"/>
      <c r="EI2" s="30"/>
      <c r="EV2" s="29"/>
      <c r="FD2" s="30"/>
      <c r="FQ2" s="29"/>
      <c r="FY2" s="30"/>
      <c r="GE2" s="33">
        <f ca="1">NOW()</f>
        <v>42636.704860300924</v>
      </c>
      <c r="GF2" s="30"/>
      <c r="GG2" s="30"/>
      <c r="GK2" s="33">
        <f ca="1">NOW()</f>
        <v>42636.704860300924</v>
      </c>
    </row>
    <row r="3" spans="1:193" x14ac:dyDescent="0.2">
      <c r="A3" s="26" t="s">
        <v>58</v>
      </c>
      <c r="C3" s="26" t="s">
        <v>7</v>
      </c>
      <c r="D3" s="26" t="s">
        <v>3</v>
      </c>
      <c r="E3" s="26" t="s">
        <v>59</v>
      </c>
      <c r="R3" s="29"/>
      <c r="Z3" s="30"/>
      <c r="AM3" s="29"/>
      <c r="AU3" s="30"/>
      <c r="BH3" s="29"/>
      <c r="BP3" s="30"/>
      <c r="CC3" s="29"/>
      <c r="CK3" s="30"/>
      <c r="CN3" s="27" t="s">
        <v>60</v>
      </c>
      <c r="CO3" s="27"/>
      <c r="CP3" s="27"/>
      <c r="CR3" s="30"/>
      <c r="CS3" s="30"/>
      <c r="DF3" s="29"/>
      <c r="DN3" s="30"/>
      <c r="EA3" s="29"/>
      <c r="EI3" s="30"/>
      <c r="EV3" s="29"/>
      <c r="FD3" s="30"/>
      <c r="FQ3" s="29"/>
      <c r="FY3" s="30"/>
      <c r="GB3" s="27" t="s">
        <v>61</v>
      </c>
      <c r="GC3" s="27"/>
      <c r="GD3" s="27"/>
      <c r="GF3" s="30"/>
      <c r="GG3" s="30"/>
      <c r="GH3" s="96" t="s">
        <v>8</v>
      </c>
      <c r="GI3" s="96"/>
      <c r="GJ3" s="96"/>
      <c r="GK3" s="96"/>
    </row>
    <row r="4" spans="1:193" x14ac:dyDescent="0.2">
      <c r="D4" s="34" t="s">
        <v>4</v>
      </c>
      <c r="E4" s="34" t="s">
        <v>62</v>
      </c>
      <c r="R4" s="29"/>
      <c r="Z4" s="30"/>
      <c r="AM4" s="29"/>
      <c r="AU4" s="30"/>
      <c r="BH4" s="29"/>
      <c r="BP4" s="30"/>
      <c r="CC4" s="29"/>
      <c r="CK4" s="30"/>
      <c r="CN4" s="27"/>
      <c r="CO4" s="27"/>
      <c r="CP4" s="27"/>
      <c r="CR4" s="30"/>
      <c r="CS4" s="30"/>
      <c r="DF4" s="29"/>
      <c r="DN4" s="30"/>
      <c r="EA4" s="29"/>
      <c r="EI4" s="30"/>
      <c r="EV4" s="29"/>
      <c r="FD4" s="30"/>
      <c r="FQ4" s="29"/>
      <c r="FY4" s="30"/>
      <c r="GB4" s="27"/>
      <c r="GC4" s="27"/>
      <c r="GD4" s="27"/>
      <c r="GF4" s="30"/>
      <c r="GG4" s="30"/>
      <c r="GH4" s="35"/>
      <c r="GI4" s="35"/>
      <c r="GJ4" s="35"/>
      <c r="GK4" s="35"/>
    </row>
    <row r="5" spans="1:193" x14ac:dyDescent="0.2">
      <c r="F5" s="96" t="s">
        <v>9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36"/>
      <c r="S5" s="96" t="s">
        <v>11</v>
      </c>
      <c r="T5" s="96"/>
      <c r="U5" s="96"/>
      <c r="V5" s="96"/>
      <c r="W5" s="96"/>
      <c r="X5" s="96"/>
      <c r="Y5" s="35" t="s">
        <v>14</v>
      </c>
      <c r="Z5" s="30"/>
      <c r="AA5" s="96" t="s">
        <v>9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36"/>
      <c r="AN5" s="96" t="s">
        <v>11</v>
      </c>
      <c r="AO5" s="96"/>
      <c r="AP5" s="96"/>
      <c r="AQ5" s="96"/>
      <c r="AR5" s="96"/>
      <c r="AS5" s="96"/>
      <c r="AT5" s="35" t="s">
        <v>14</v>
      </c>
      <c r="AU5" s="30"/>
      <c r="AV5" s="96" t="s">
        <v>9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36"/>
      <c r="BI5" s="96" t="s">
        <v>11</v>
      </c>
      <c r="BJ5" s="96"/>
      <c r="BK5" s="96"/>
      <c r="BL5" s="96"/>
      <c r="BM5" s="96"/>
      <c r="BN5" s="96"/>
      <c r="BO5" s="35" t="s">
        <v>14</v>
      </c>
      <c r="BP5" s="30"/>
      <c r="BQ5" s="96" t="s">
        <v>9</v>
      </c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36"/>
      <c r="CD5" s="96" t="s">
        <v>11</v>
      </c>
      <c r="CE5" s="96"/>
      <c r="CF5" s="96"/>
      <c r="CG5" s="96"/>
      <c r="CH5" s="96"/>
      <c r="CI5" s="96"/>
      <c r="CJ5" s="35" t="s">
        <v>14</v>
      </c>
      <c r="CK5" s="30"/>
      <c r="CL5" s="96" t="s">
        <v>15</v>
      </c>
      <c r="CM5" s="96"/>
      <c r="CN5" s="96"/>
      <c r="CO5" s="96"/>
      <c r="CP5" s="35" t="s">
        <v>63</v>
      </c>
      <c r="CR5" s="30"/>
      <c r="CS5" s="30"/>
      <c r="CT5" s="96" t="s">
        <v>9</v>
      </c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36"/>
      <c r="DG5" s="96" t="s">
        <v>11</v>
      </c>
      <c r="DH5" s="96"/>
      <c r="DI5" s="96"/>
      <c r="DJ5" s="96"/>
      <c r="DK5" s="96"/>
      <c r="DL5" s="96"/>
      <c r="DM5" s="35" t="s">
        <v>14</v>
      </c>
      <c r="DN5" s="30"/>
      <c r="DO5" s="96" t="s">
        <v>9</v>
      </c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36"/>
      <c r="EB5" s="96" t="s">
        <v>11</v>
      </c>
      <c r="EC5" s="96"/>
      <c r="ED5" s="96"/>
      <c r="EE5" s="96"/>
      <c r="EF5" s="96"/>
      <c r="EG5" s="96"/>
      <c r="EH5" s="35" t="s">
        <v>14</v>
      </c>
      <c r="EI5" s="30"/>
      <c r="EJ5" s="96" t="s">
        <v>9</v>
      </c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36"/>
      <c r="EW5" s="96" t="s">
        <v>11</v>
      </c>
      <c r="EX5" s="96"/>
      <c r="EY5" s="96"/>
      <c r="EZ5" s="96"/>
      <c r="FA5" s="96"/>
      <c r="FB5" s="96"/>
      <c r="FC5" s="35" t="s">
        <v>14</v>
      </c>
      <c r="FD5" s="30"/>
      <c r="FE5" s="96" t="s">
        <v>9</v>
      </c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36"/>
      <c r="FR5" s="96" t="s">
        <v>11</v>
      </c>
      <c r="FS5" s="96"/>
      <c r="FT5" s="96"/>
      <c r="FU5" s="96"/>
      <c r="FV5" s="96"/>
      <c r="FW5" s="96"/>
      <c r="FX5" s="35" t="s">
        <v>14</v>
      </c>
      <c r="FY5" s="30"/>
      <c r="FZ5" s="96" t="s">
        <v>15</v>
      </c>
      <c r="GA5" s="96"/>
      <c r="GB5" s="96"/>
      <c r="GC5" s="96"/>
      <c r="GD5" s="35" t="s">
        <v>63</v>
      </c>
      <c r="GF5" s="30"/>
      <c r="GG5" s="30"/>
      <c r="GH5" s="96" t="s">
        <v>64</v>
      </c>
      <c r="GI5" s="96"/>
      <c r="GJ5" s="35" t="s">
        <v>65</v>
      </c>
    </row>
    <row r="6" spans="1:193" s="35" customFormat="1" x14ac:dyDescent="0.2">
      <c r="A6" s="35" t="s">
        <v>18</v>
      </c>
      <c r="B6" s="35" t="s">
        <v>19</v>
      </c>
      <c r="C6" s="35" t="s">
        <v>20</v>
      </c>
      <c r="D6" s="35" t="s">
        <v>21</v>
      </c>
      <c r="E6" s="35" t="s">
        <v>22</v>
      </c>
      <c r="F6" s="35" t="s">
        <v>23</v>
      </c>
      <c r="G6" s="35" t="s">
        <v>66</v>
      </c>
      <c r="H6" s="35" t="s">
        <v>24</v>
      </c>
      <c r="I6" s="35" t="s">
        <v>25</v>
      </c>
      <c r="J6" s="35" t="s">
        <v>26</v>
      </c>
      <c r="K6" s="35" t="s">
        <v>27</v>
      </c>
      <c r="L6" s="35" t="s">
        <v>28</v>
      </c>
      <c r="M6" s="35" t="s">
        <v>67</v>
      </c>
      <c r="N6" s="35" t="s">
        <v>31</v>
      </c>
      <c r="O6" s="35" t="s">
        <v>32</v>
      </c>
      <c r="P6" s="35" t="s">
        <v>20</v>
      </c>
      <c r="Q6" s="35" t="s">
        <v>33</v>
      </c>
      <c r="R6" s="36"/>
      <c r="S6" s="35" t="s">
        <v>40</v>
      </c>
      <c r="T6" s="35" t="s">
        <v>42</v>
      </c>
      <c r="U6" s="35" t="s">
        <v>43</v>
      </c>
      <c r="V6" s="35" t="s">
        <v>41</v>
      </c>
      <c r="W6" s="35" t="s">
        <v>20</v>
      </c>
      <c r="X6" s="35" t="s">
        <v>33</v>
      </c>
      <c r="Y6" s="35" t="s">
        <v>44</v>
      </c>
      <c r="Z6" s="37"/>
      <c r="AA6" s="35" t="s">
        <v>23</v>
      </c>
      <c r="AB6" s="35" t="s">
        <v>66</v>
      </c>
      <c r="AC6" s="35" t="s">
        <v>24</v>
      </c>
      <c r="AD6" s="35" t="s">
        <v>25</v>
      </c>
      <c r="AE6" s="35" t="s">
        <v>26</v>
      </c>
      <c r="AF6" s="35" t="s">
        <v>27</v>
      </c>
      <c r="AG6" s="35" t="s">
        <v>28</v>
      </c>
      <c r="AH6" s="35" t="s">
        <v>67</v>
      </c>
      <c r="AI6" s="35" t="s">
        <v>31</v>
      </c>
      <c r="AJ6" s="35" t="s">
        <v>32</v>
      </c>
      <c r="AK6" s="35" t="s">
        <v>20</v>
      </c>
      <c r="AL6" s="35" t="s">
        <v>33</v>
      </c>
      <c r="AM6" s="36"/>
      <c r="AN6" s="35" t="s">
        <v>40</v>
      </c>
      <c r="AO6" s="35" t="s">
        <v>42</v>
      </c>
      <c r="AP6" s="35" t="s">
        <v>43</v>
      </c>
      <c r="AQ6" s="35" t="s">
        <v>41</v>
      </c>
      <c r="AR6" s="35" t="s">
        <v>20</v>
      </c>
      <c r="AS6" s="35" t="s">
        <v>33</v>
      </c>
      <c r="AT6" s="35" t="s">
        <v>44</v>
      </c>
      <c r="AU6" s="37"/>
      <c r="AV6" s="35" t="s">
        <v>23</v>
      </c>
      <c r="AW6" s="35" t="s">
        <v>66</v>
      </c>
      <c r="AX6" s="35" t="s">
        <v>24</v>
      </c>
      <c r="AY6" s="35" t="s">
        <v>25</v>
      </c>
      <c r="AZ6" s="35" t="s">
        <v>26</v>
      </c>
      <c r="BA6" s="35" t="s">
        <v>27</v>
      </c>
      <c r="BB6" s="35" t="s">
        <v>28</v>
      </c>
      <c r="BC6" s="35" t="s">
        <v>67</v>
      </c>
      <c r="BD6" s="35" t="s">
        <v>31</v>
      </c>
      <c r="BE6" s="35" t="s">
        <v>32</v>
      </c>
      <c r="BF6" s="35" t="s">
        <v>20</v>
      </c>
      <c r="BG6" s="35" t="s">
        <v>33</v>
      </c>
      <c r="BH6" s="36"/>
      <c r="BI6" s="35" t="s">
        <v>40</v>
      </c>
      <c r="BJ6" s="35" t="s">
        <v>42</v>
      </c>
      <c r="BK6" s="35" t="s">
        <v>43</v>
      </c>
      <c r="BL6" s="35" t="s">
        <v>41</v>
      </c>
      <c r="BM6" s="35" t="s">
        <v>20</v>
      </c>
      <c r="BN6" s="35" t="s">
        <v>33</v>
      </c>
      <c r="BO6" s="35" t="s">
        <v>44</v>
      </c>
      <c r="BP6" s="37"/>
      <c r="BQ6" s="35" t="s">
        <v>23</v>
      </c>
      <c r="BR6" s="35" t="s">
        <v>66</v>
      </c>
      <c r="BS6" s="35" t="s">
        <v>24</v>
      </c>
      <c r="BT6" s="35" t="s">
        <v>25</v>
      </c>
      <c r="BU6" s="35" t="s">
        <v>26</v>
      </c>
      <c r="BV6" s="35" t="s">
        <v>27</v>
      </c>
      <c r="BW6" s="35" t="s">
        <v>28</v>
      </c>
      <c r="BX6" s="35" t="s">
        <v>67</v>
      </c>
      <c r="BY6" s="35" t="s">
        <v>31</v>
      </c>
      <c r="BZ6" s="35" t="s">
        <v>32</v>
      </c>
      <c r="CA6" s="35" t="s">
        <v>20</v>
      </c>
      <c r="CB6" s="35" t="s">
        <v>33</v>
      </c>
      <c r="CC6" s="36"/>
      <c r="CD6" s="35" t="s">
        <v>40</v>
      </c>
      <c r="CE6" s="35" t="s">
        <v>42</v>
      </c>
      <c r="CF6" s="35" t="s">
        <v>43</v>
      </c>
      <c r="CG6" s="35" t="s">
        <v>41</v>
      </c>
      <c r="CH6" s="35" t="s">
        <v>20</v>
      </c>
      <c r="CI6" s="35" t="s">
        <v>33</v>
      </c>
      <c r="CJ6" s="35" t="s">
        <v>44</v>
      </c>
      <c r="CK6" s="37"/>
      <c r="CL6" s="35" t="s">
        <v>45</v>
      </c>
      <c r="CM6" s="35" t="s">
        <v>46</v>
      </c>
      <c r="CN6" s="35" t="s">
        <v>47</v>
      </c>
      <c r="CO6" s="35" t="s">
        <v>48</v>
      </c>
      <c r="CP6" s="35" t="s">
        <v>33</v>
      </c>
      <c r="CQ6" s="35" t="s">
        <v>50</v>
      </c>
      <c r="CR6" s="37"/>
      <c r="CS6" s="37"/>
      <c r="CT6" s="35" t="s">
        <v>23</v>
      </c>
      <c r="CU6" s="35" t="s">
        <v>66</v>
      </c>
      <c r="CV6" s="35" t="s">
        <v>24</v>
      </c>
      <c r="CW6" s="35" t="s">
        <v>25</v>
      </c>
      <c r="CX6" s="35" t="s">
        <v>26</v>
      </c>
      <c r="CY6" s="35" t="s">
        <v>27</v>
      </c>
      <c r="CZ6" s="35" t="s">
        <v>28</v>
      </c>
      <c r="DA6" s="35" t="s">
        <v>67</v>
      </c>
      <c r="DB6" s="35" t="s">
        <v>31</v>
      </c>
      <c r="DC6" s="35" t="s">
        <v>32</v>
      </c>
      <c r="DD6" s="35" t="s">
        <v>20</v>
      </c>
      <c r="DE6" s="35" t="s">
        <v>33</v>
      </c>
      <c r="DF6" s="36"/>
      <c r="DG6" s="35" t="s">
        <v>40</v>
      </c>
      <c r="DH6" s="35" t="s">
        <v>42</v>
      </c>
      <c r="DI6" s="35" t="s">
        <v>43</v>
      </c>
      <c r="DJ6" s="35" t="s">
        <v>41</v>
      </c>
      <c r="DK6" s="35" t="s">
        <v>20</v>
      </c>
      <c r="DL6" s="35" t="s">
        <v>33</v>
      </c>
      <c r="DM6" s="35" t="s">
        <v>44</v>
      </c>
      <c r="DN6" s="37"/>
      <c r="DO6" s="35" t="s">
        <v>23</v>
      </c>
      <c r="DP6" s="35" t="s">
        <v>66</v>
      </c>
      <c r="DQ6" s="35" t="s">
        <v>24</v>
      </c>
      <c r="DR6" s="35" t="s">
        <v>25</v>
      </c>
      <c r="DS6" s="35" t="s">
        <v>26</v>
      </c>
      <c r="DT6" s="35" t="s">
        <v>27</v>
      </c>
      <c r="DU6" s="35" t="s">
        <v>28</v>
      </c>
      <c r="DV6" s="35" t="s">
        <v>67</v>
      </c>
      <c r="DW6" s="35" t="s">
        <v>31</v>
      </c>
      <c r="DX6" s="35" t="s">
        <v>32</v>
      </c>
      <c r="DY6" s="35" t="s">
        <v>20</v>
      </c>
      <c r="DZ6" s="35" t="s">
        <v>33</v>
      </c>
      <c r="EA6" s="36"/>
      <c r="EB6" s="35" t="s">
        <v>40</v>
      </c>
      <c r="EC6" s="35" t="s">
        <v>42</v>
      </c>
      <c r="ED6" s="35" t="s">
        <v>43</v>
      </c>
      <c r="EE6" s="35" t="s">
        <v>41</v>
      </c>
      <c r="EF6" s="35" t="s">
        <v>20</v>
      </c>
      <c r="EG6" s="35" t="s">
        <v>33</v>
      </c>
      <c r="EH6" s="35" t="s">
        <v>44</v>
      </c>
      <c r="EI6" s="37"/>
      <c r="EJ6" s="35" t="s">
        <v>23</v>
      </c>
      <c r="EK6" s="35" t="s">
        <v>66</v>
      </c>
      <c r="EL6" s="35" t="s">
        <v>24</v>
      </c>
      <c r="EM6" s="35" t="s">
        <v>25</v>
      </c>
      <c r="EN6" s="35" t="s">
        <v>26</v>
      </c>
      <c r="EO6" s="35" t="s">
        <v>27</v>
      </c>
      <c r="EP6" s="35" t="s">
        <v>28</v>
      </c>
      <c r="EQ6" s="35" t="s">
        <v>67</v>
      </c>
      <c r="ER6" s="35" t="s">
        <v>31</v>
      </c>
      <c r="ES6" s="35" t="s">
        <v>32</v>
      </c>
      <c r="ET6" s="35" t="s">
        <v>20</v>
      </c>
      <c r="EU6" s="35" t="s">
        <v>33</v>
      </c>
      <c r="EV6" s="36"/>
      <c r="EW6" s="35" t="s">
        <v>40</v>
      </c>
      <c r="EX6" s="35" t="s">
        <v>42</v>
      </c>
      <c r="EY6" s="35" t="s">
        <v>43</v>
      </c>
      <c r="EZ6" s="35" t="s">
        <v>41</v>
      </c>
      <c r="FA6" s="35" t="s">
        <v>20</v>
      </c>
      <c r="FB6" s="35" t="s">
        <v>33</v>
      </c>
      <c r="FC6" s="35" t="s">
        <v>44</v>
      </c>
      <c r="FD6" s="37"/>
      <c r="FE6" s="35" t="s">
        <v>23</v>
      </c>
      <c r="FF6" s="35" t="s">
        <v>66</v>
      </c>
      <c r="FG6" s="35" t="s">
        <v>24</v>
      </c>
      <c r="FH6" s="35" t="s">
        <v>25</v>
      </c>
      <c r="FI6" s="35" t="s">
        <v>26</v>
      </c>
      <c r="FJ6" s="35" t="s">
        <v>27</v>
      </c>
      <c r="FK6" s="35" t="s">
        <v>28</v>
      </c>
      <c r="FL6" s="35" t="s">
        <v>67</v>
      </c>
      <c r="FM6" s="35" t="s">
        <v>31</v>
      </c>
      <c r="FN6" s="35" t="s">
        <v>32</v>
      </c>
      <c r="FO6" s="35" t="s">
        <v>20</v>
      </c>
      <c r="FP6" s="35" t="s">
        <v>33</v>
      </c>
      <c r="FQ6" s="36"/>
      <c r="FR6" s="35" t="s">
        <v>40</v>
      </c>
      <c r="FS6" s="35" t="s">
        <v>42</v>
      </c>
      <c r="FT6" s="35" t="s">
        <v>43</v>
      </c>
      <c r="FU6" s="35" t="s">
        <v>41</v>
      </c>
      <c r="FV6" s="35" t="s">
        <v>20</v>
      </c>
      <c r="FW6" s="35" t="s">
        <v>33</v>
      </c>
      <c r="FX6" s="35" t="s">
        <v>44</v>
      </c>
      <c r="FY6" s="37"/>
      <c r="FZ6" s="35" t="s">
        <v>45</v>
      </c>
      <c r="GA6" s="35" t="s">
        <v>46</v>
      </c>
      <c r="GB6" s="35" t="s">
        <v>47</v>
      </c>
      <c r="GC6" s="35" t="s">
        <v>48</v>
      </c>
      <c r="GD6" s="35" t="s">
        <v>33</v>
      </c>
      <c r="GE6" s="35" t="s">
        <v>50</v>
      </c>
      <c r="GF6" s="37"/>
      <c r="GG6" s="37"/>
      <c r="GH6" s="35">
        <v>1</v>
      </c>
      <c r="GI6" s="35">
        <v>2</v>
      </c>
      <c r="GJ6" s="35" t="s">
        <v>44</v>
      </c>
      <c r="GK6" s="35" t="s">
        <v>49</v>
      </c>
    </row>
    <row r="7" spans="1:193" x14ac:dyDescent="0.2">
      <c r="R7" s="29"/>
      <c r="Z7" s="30"/>
      <c r="AM7" s="29"/>
      <c r="AU7" s="30"/>
      <c r="BH7" s="29"/>
      <c r="BP7" s="30"/>
      <c r="CC7" s="29"/>
      <c r="CK7" s="30"/>
      <c r="CR7" s="30"/>
      <c r="CS7" s="30"/>
      <c r="DF7" s="29"/>
      <c r="DN7" s="30"/>
      <c r="EA7" s="29"/>
      <c r="EI7" s="30"/>
      <c r="EV7" s="29"/>
      <c r="FD7" s="30"/>
      <c r="FQ7" s="29"/>
      <c r="FY7" s="30"/>
      <c r="GF7" s="30"/>
      <c r="GG7" s="30"/>
    </row>
    <row r="8" spans="1:193" x14ac:dyDescent="0.2">
      <c r="A8" s="26">
        <v>1</v>
      </c>
      <c r="B8" s="26" t="s">
        <v>68</v>
      </c>
      <c r="C8" s="26" t="s">
        <v>69</v>
      </c>
      <c r="D8" s="26" t="s">
        <v>70</v>
      </c>
      <c r="E8" s="26" t="s">
        <v>54</v>
      </c>
      <c r="F8" s="38">
        <v>6</v>
      </c>
      <c r="G8" s="38">
        <v>3</v>
      </c>
      <c r="H8" s="38">
        <v>4.5</v>
      </c>
      <c r="I8" s="38">
        <v>6.7</v>
      </c>
      <c r="J8" s="38">
        <v>9</v>
      </c>
      <c r="K8" s="38">
        <v>6</v>
      </c>
      <c r="L8" s="38">
        <v>7</v>
      </c>
      <c r="M8" s="38">
        <v>5</v>
      </c>
      <c r="N8" s="39">
        <f>SUM(F8:M8)</f>
        <v>47.2</v>
      </c>
      <c r="O8" s="40">
        <f>N8/8</f>
        <v>5.9</v>
      </c>
      <c r="P8" s="38">
        <v>6</v>
      </c>
      <c r="Q8" s="41">
        <f>(O8*0.75)+(P8*0.25)</f>
        <v>5.9250000000000007</v>
      </c>
      <c r="R8" s="29"/>
      <c r="S8" s="38">
        <v>2</v>
      </c>
      <c r="T8" s="38">
        <v>4</v>
      </c>
      <c r="U8" s="42">
        <f>(S8*0.7)+(T8*0.3)</f>
        <v>2.5999999999999996</v>
      </c>
      <c r="V8" s="43">
        <v>3</v>
      </c>
      <c r="W8" s="38">
        <v>6.5</v>
      </c>
      <c r="X8" s="44">
        <f>(U8*0.5)+(V8*0.25)+(W8*0.25)</f>
        <v>3.6749999999999998</v>
      </c>
      <c r="Y8" s="44">
        <f>(Q8+X8)/2</f>
        <v>4.8000000000000007</v>
      </c>
      <c r="Z8" s="30"/>
      <c r="AA8" s="38"/>
      <c r="AB8" s="38"/>
      <c r="AC8" s="38"/>
      <c r="AD8" s="38"/>
      <c r="AE8" s="38"/>
      <c r="AF8" s="38"/>
      <c r="AG8" s="38"/>
      <c r="AH8" s="38"/>
      <c r="AI8" s="39">
        <f>SUM(AA8:AH8)</f>
        <v>0</v>
      </c>
      <c r="AJ8" s="40">
        <f>AI8/8</f>
        <v>0</v>
      </c>
      <c r="AK8" s="38"/>
      <c r="AL8" s="41">
        <f>(AJ8*0.75)+(AK8*0.25)</f>
        <v>0</v>
      </c>
      <c r="AM8" s="29"/>
      <c r="AN8" s="38"/>
      <c r="AO8" s="38"/>
      <c r="AP8" s="42">
        <f>(AN8*0.7)+(AO8*0.3)</f>
        <v>0</v>
      </c>
      <c r="AQ8" s="43"/>
      <c r="AR8" s="38"/>
      <c r="AS8" s="44">
        <f>(AP8*0.5)+(AQ8*0.25)+(AR8*0.25)</f>
        <v>0</v>
      </c>
      <c r="AT8" s="44">
        <f>(AL8+AS8)/2</f>
        <v>0</v>
      </c>
      <c r="AU8" s="30"/>
      <c r="AV8" s="38"/>
      <c r="AW8" s="38"/>
      <c r="AX8" s="38"/>
      <c r="AY8" s="38"/>
      <c r="AZ8" s="38"/>
      <c r="BA8" s="38"/>
      <c r="BB8" s="38"/>
      <c r="BC8" s="38"/>
      <c r="BD8" s="39">
        <f>SUM(AV8:BC8)</f>
        <v>0</v>
      </c>
      <c r="BE8" s="40">
        <f>BD8/8</f>
        <v>0</v>
      </c>
      <c r="BF8" s="38"/>
      <c r="BG8" s="41">
        <f>(BE8*0.75)+(BF8*0.25)</f>
        <v>0</v>
      </c>
      <c r="BH8" s="29"/>
      <c r="BI8" s="38"/>
      <c r="BJ8" s="38"/>
      <c r="BK8" s="42">
        <f>(BI8*0.7)+(BJ8*0.3)</f>
        <v>0</v>
      </c>
      <c r="BL8" s="43"/>
      <c r="BM8" s="38"/>
      <c r="BN8" s="44">
        <f>(BK8*0.5)+(BL8*0.25)+(BM8*0.25)</f>
        <v>0</v>
      </c>
      <c r="BO8" s="44">
        <f>(BG8+BN8)/2</f>
        <v>0</v>
      </c>
      <c r="BP8" s="30"/>
      <c r="BQ8" s="38"/>
      <c r="BR8" s="38"/>
      <c r="BS8" s="38"/>
      <c r="BT8" s="38"/>
      <c r="BU8" s="38"/>
      <c r="BV8" s="38"/>
      <c r="BW8" s="38"/>
      <c r="BX8" s="38"/>
      <c r="BY8" s="39">
        <f>SUM(BQ8:BX8)</f>
        <v>0</v>
      </c>
      <c r="BZ8" s="40">
        <f>BY8/8</f>
        <v>0</v>
      </c>
      <c r="CA8" s="38"/>
      <c r="CB8" s="41">
        <f>(BZ8*0.75)+(CA8*0.25)</f>
        <v>0</v>
      </c>
      <c r="CC8" s="29"/>
      <c r="CD8" s="38"/>
      <c r="CE8" s="38"/>
      <c r="CF8" s="42">
        <f>(CD8*0.7)+(CE8*0.3)</f>
        <v>0</v>
      </c>
      <c r="CG8" s="43"/>
      <c r="CH8" s="38"/>
      <c r="CI8" s="44">
        <f>(CF8*0.5)+(CG8*0.25)+(CH8*0.25)</f>
        <v>0</v>
      </c>
      <c r="CJ8" s="44">
        <f>(CB8+CI8)/2</f>
        <v>0</v>
      </c>
      <c r="CK8" s="30"/>
      <c r="CL8" s="44">
        <f>Y8</f>
        <v>4.8000000000000007</v>
      </c>
      <c r="CM8" s="44">
        <f>AT8</f>
        <v>0</v>
      </c>
      <c r="CN8" s="44">
        <f>BO8</f>
        <v>0</v>
      </c>
      <c r="CO8" s="44">
        <f>CJ8</f>
        <v>0</v>
      </c>
      <c r="CP8" s="44">
        <f>AVERAGE(CL8:CO8)</f>
        <v>1.2000000000000002</v>
      </c>
      <c r="CQ8" s="26">
        <f>RANK(CP8,CP$8:CP$8)</f>
        <v>1</v>
      </c>
      <c r="CR8" s="30"/>
      <c r="CS8" s="30"/>
      <c r="CT8" s="38">
        <v>6</v>
      </c>
      <c r="CU8" s="38">
        <v>3</v>
      </c>
      <c r="CV8" s="38">
        <v>4.5</v>
      </c>
      <c r="CW8" s="38">
        <v>6.7</v>
      </c>
      <c r="CX8" s="38">
        <v>9</v>
      </c>
      <c r="CY8" s="38">
        <v>6</v>
      </c>
      <c r="CZ8" s="38">
        <v>7</v>
      </c>
      <c r="DA8" s="38">
        <v>5</v>
      </c>
      <c r="DB8" s="39">
        <f>SUM(CT8:DA8)</f>
        <v>47.2</v>
      </c>
      <c r="DC8" s="40">
        <f>DB8/8</f>
        <v>5.9</v>
      </c>
      <c r="DD8" s="38">
        <v>6</v>
      </c>
      <c r="DE8" s="41">
        <f>(DC8*0.75)+(DD8*0.25)</f>
        <v>5.9250000000000007</v>
      </c>
      <c r="DF8" s="29"/>
      <c r="DG8" s="38">
        <v>2</v>
      </c>
      <c r="DH8" s="38">
        <v>4</v>
      </c>
      <c r="DI8" s="42">
        <f>(DG8*0.7)+(DH8*0.3)</f>
        <v>2.5999999999999996</v>
      </c>
      <c r="DJ8" s="43">
        <v>3</v>
      </c>
      <c r="DK8" s="38">
        <v>6.5</v>
      </c>
      <c r="DL8" s="44">
        <f>(DI8*0.5)+(DJ8*0.25)+(DK8*0.25)</f>
        <v>3.6749999999999998</v>
      </c>
      <c r="DM8" s="44">
        <f>(DE8+DL8)/2</f>
        <v>4.8000000000000007</v>
      </c>
      <c r="DN8" s="30"/>
      <c r="DO8" s="38"/>
      <c r="DP8" s="38"/>
      <c r="DQ8" s="38"/>
      <c r="DR8" s="38"/>
      <c r="DS8" s="38"/>
      <c r="DT8" s="38"/>
      <c r="DU8" s="38"/>
      <c r="DV8" s="38"/>
      <c r="DW8" s="39">
        <f>SUM(DO8:DV8)</f>
        <v>0</v>
      </c>
      <c r="DX8" s="40">
        <f>DW8/8</f>
        <v>0</v>
      </c>
      <c r="DY8" s="38"/>
      <c r="DZ8" s="41">
        <f>(DX8*0.75)+(DY8*0.25)</f>
        <v>0</v>
      </c>
      <c r="EA8" s="29"/>
      <c r="EB8" s="38"/>
      <c r="EC8" s="38"/>
      <c r="ED8" s="42">
        <f>(EB8*0.7)+(EC8*0.3)</f>
        <v>0</v>
      </c>
      <c r="EE8" s="43"/>
      <c r="EF8" s="38"/>
      <c r="EG8" s="44">
        <f>(ED8*0.5)+(EE8*0.25)+(EF8*0.25)</f>
        <v>0</v>
      </c>
      <c r="EH8" s="44">
        <f>(DZ8+EG8)/2</f>
        <v>0</v>
      </c>
      <c r="EI8" s="30"/>
      <c r="EJ8" s="38"/>
      <c r="EK8" s="38"/>
      <c r="EL8" s="38"/>
      <c r="EM8" s="38"/>
      <c r="EN8" s="38"/>
      <c r="EO8" s="38"/>
      <c r="EP8" s="38"/>
      <c r="EQ8" s="38"/>
      <c r="ER8" s="39">
        <f>SUM(EJ8:EQ8)</f>
        <v>0</v>
      </c>
      <c r="ES8" s="40">
        <f>ER8/8</f>
        <v>0</v>
      </c>
      <c r="ET8" s="38"/>
      <c r="EU8" s="41">
        <f>(ES8*0.75)+(ET8*0.25)</f>
        <v>0</v>
      </c>
      <c r="EV8" s="29"/>
      <c r="EW8" s="38"/>
      <c r="EX8" s="38"/>
      <c r="EY8" s="42">
        <f>(EW8*0.7)+(EX8*0.3)</f>
        <v>0</v>
      </c>
      <c r="EZ8" s="43"/>
      <c r="FA8" s="38"/>
      <c r="FB8" s="44">
        <f>(EY8*0.5)+(EZ8*0.25)+(FA8*0.25)</f>
        <v>0</v>
      </c>
      <c r="FC8" s="44">
        <f>(EU8+FB8)/2</f>
        <v>0</v>
      </c>
      <c r="FD8" s="30"/>
      <c r="FE8" s="38"/>
      <c r="FF8" s="38"/>
      <c r="FG8" s="38"/>
      <c r="FH8" s="38"/>
      <c r="FI8" s="38"/>
      <c r="FJ8" s="38"/>
      <c r="FK8" s="38"/>
      <c r="FL8" s="38"/>
      <c r="FM8" s="39">
        <f>SUM(FE8:FL8)</f>
        <v>0</v>
      </c>
      <c r="FN8" s="40">
        <f>FM8/8</f>
        <v>0</v>
      </c>
      <c r="FO8" s="38"/>
      <c r="FP8" s="41">
        <f>(FN8*0.75)+(FO8*0.25)</f>
        <v>0</v>
      </c>
      <c r="FQ8" s="29"/>
      <c r="FR8" s="38"/>
      <c r="FS8" s="38"/>
      <c r="FT8" s="42">
        <f>(FR8*0.7)+(FS8*0.3)</f>
        <v>0</v>
      </c>
      <c r="FU8" s="43"/>
      <c r="FV8" s="38"/>
      <c r="FW8" s="44">
        <f>(FT8*0.5)+(FU8*0.25)+(FV8*0.25)</f>
        <v>0</v>
      </c>
      <c r="FX8" s="44">
        <f>(FP8+FW8)/2</f>
        <v>0</v>
      </c>
      <c r="FY8" s="30"/>
      <c r="FZ8" s="44">
        <f>DM8</f>
        <v>4.8000000000000007</v>
      </c>
      <c r="GA8" s="44">
        <f>EH8</f>
        <v>0</v>
      </c>
      <c r="GB8" s="44">
        <f>FC8</f>
        <v>0</v>
      </c>
      <c r="GC8" s="44">
        <f>FX8</f>
        <v>0</v>
      </c>
      <c r="GD8" s="44">
        <f>AVERAGE(FZ8:GC8)</f>
        <v>1.2000000000000002</v>
      </c>
      <c r="GE8" s="26">
        <f>RANK(GD8,GD$8:GD$8)</f>
        <v>1</v>
      </c>
      <c r="GF8" s="30"/>
      <c r="GG8" s="30"/>
      <c r="GH8" s="44">
        <f>CP8</f>
        <v>1.2000000000000002</v>
      </c>
      <c r="GI8" s="44">
        <f>GD8</f>
        <v>1.2000000000000002</v>
      </c>
      <c r="GJ8" s="44">
        <f>AVERAGE(GH8:GI8)</f>
        <v>1.2000000000000002</v>
      </c>
      <c r="GK8" s="26">
        <f>RANK(GJ8,GJ$8:GJ$8)</f>
        <v>1</v>
      </c>
    </row>
    <row r="9" spans="1:193" x14ac:dyDescent="0.2"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1"/>
      <c r="S9" s="39"/>
      <c r="T9" s="39"/>
      <c r="U9" s="39"/>
      <c r="V9" s="39"/>
      <c r="W9" s="39"/>
      <c r="X9" s="39"/>
      <c r="Y9" s="44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41"/>
      <c r="AN9" s="39"/>
      <c r="AO9" s="39"/>
      <c r="AP9" s="39"/>
      <c r="AQ9" s="39"/>
      <c r="AR9" s="39"/>
      <c r="AS9" s="44"/>
      <c r="AT9" s="44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41"/>
      <c r="BI9" s="39"/>
      <c r="BJ9" s="39"/>
      <c r="BK9" s="39"/>
      <c r="BL9" s="39"/>
      <c r="BM9" s="39"/>
      <c r="BN9" s="44"/>
      <c r="BO9" s="44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4"/>
      <c r="CM9" s="44"/>
      <c r="CN9" s="44"/>
      <c r="CO9" s="44"/>
      <c r="CP9" s="44"/>
    </row>
    <row r="13" spans="1:193" x14ac:dyDescent="0.2">
      <c r="B13" s="26" t="s">
        <v>71</v>
      </c>
    </row>
  </sheetData>
  <mergeCells count="28">
    <mergeCell ref="EL1:ES1"/>
    <mergeCell ref="FG1:FN1"/>
    <mergeCell ref="GH3:GK3"/>
    <mergeCell ref="F5:Q5"/>
    <mergeCell ref="S5:X5"/>
    <mergeCell ref="AA5:AL5"/>
    <mergeCell ref="AN5:AS5"/>
    <mergeCell ref="AV5:BG5"/>
    <mergeCell ref="BI5:BN5"/>
    <mergeCell ref="BQ5:CB5"/>
    <mergeCell ref="H1:M1"/>
    <mergeCell ref="AC1:AJ1"/>
    <mergeCell ref="AX1:BE1"/>
    <mergeCell ref="BS1:BZ1"/>
    <mergeCell ref="CV1:DA1"/>
    <mergeCell ref="DQ1:DX1"/>
    <mergeCell ref="GH5:GI5"/>
    <mergeCell ref="CD5:CI5"/>
    <mergeCell ref="CL5:CO5"/>
    <mergeCell ref="CT5:DE5"/>
    <mergeCell ref="DG5:DL5"/>
    <mergeCell ref="DO5:DZ5"/>
    <mergeCell ref="EB5:EG5"/>
    <mergeCell ref="EJ5:EU5"/>
    <mergeCell ref="EW5:FB5"/>
    <mergeCell ref="FE5:FP5"/>
    <mergeCell ref="FR5:FW5"/>
    <mergeCell ref="FZ5:GC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3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16" width="5.7109375" style="26" customWidth="1"/>
    <col min="17" max="17" width="3.140625" style="26" customWidth="1"/>
    <col min="18" max="21" width="5.7109375" style="26" customWidth="1"/>
    <col min="22" max="22" width="6.7109375" style="26" customWidth="1"/>
    <col min="23" max="23" width="3.140625" style="26" customWidth="1"/>
    <col min="24" max="34" width="5.7109375" style="26" customWidth="1"/>
    <col min="35" max="35" width="3.140625" style="26" customWidth="1"/>
    <col min="36" max="39" width="5.7109375" style="26" customWidth="1"/>
    <col min="40" max="40" width="6.7109375" style="26" customWidth="1"/>
    <col min="41" max="41" width="3.140625" style="26" customWidth="1"/>
    <col min="42" max="52" width="5.7109375" style="26" customWidth="1"/>
    <col min="53" max="53" width="3.140625" style="26" customWidth="1"/>
    <col min="54" max="57" width="5.7109375" style="26" customWidth="1"/>
    <col min="58" max="58" width="6.7109375" style="26" customWidth="1"/>
    <col min="59" max="59" width="3.140625" style="26" customWidth="1"/>
    <col min="60" max="70" width="5.7109375" style="26" customWidth="1"/>
    <col min="71" max="71" width="6.7109375" style="26" customWidth="1"/>
    <col min="72" max="75" width="5.7109375" style="26" customWidth="1"/>
    <col min="76" max="76" width="6.7109375" style="26" customWidth="1"/>
    <col min="77" max="77" width="3.140625" style="26" customWidth="1"/>
    <col min="78" max="82" width="8.7109375" style="26" customWidth="1"/>
    <col min="83" max="83" width="11.5703125" style="26" customWidth="1"/>
    <col min="84" max="16384" width="9.140625" style="26"/>
  </cols>
  <sheetData>
    <row r="1" spans="1:83" x14ac:dyDescent="0.2">
      <c r="A1" s="26" t="s">
        <v>0</v>
      </c>
      <c r="D1" s="26" t="s">
        <v>1</v>
      </c>
      <c r="E1" s="26" t="s">
        <v>56</v>
      </c>
      <c r="F1" s="27" t="s">
        <v>1</v>
      </c>
      <c r="G1" s="27"/>
      <c r="H1" s="97" t="str">
        <f>E1</f>
        <v>Sarah</v>
      </c>
      <c r="I1" s="97"/>
      <c r="J1" s="97"/>
      <c r="K1" s="97"/>
      <c r="L1" s="97"/>
      <c r="M1" s="27"/>
      <c r="N1" s="27"/>
      <c r="Q1" s="29"/>
      <c r="W1" s="30"/>
      <c r="X1" s="26" t="s">
        <v>2</v>
      </c>
      <c r="Z1" s="97" t="str">
        <f>E2</f>
        <v>John</v>
      </c>
      <c r="AA1" s="97"/>
      <c r="AB1" s="97"/>
      <c r="AC1" s="97"/>
      <c r="AD1" s="97"/>
      <c r="AE1" s="97"/>
      <c r="AF1" s="97"/>
      <c r="AI1" s="29"/>
      <c r="AO1" s="30"/>
      <c r="AP1" s="26" t="s">
        <v>3</v>
      </c>
      <c r="AR1" s="97" t="str">
        <f>E3</f>
        <v>Mark</v>
      </c>
      <c r="AS1" s="97"/>
      <c r="AT1" s="97"/>
      <c r="AU1" s="97"/>
      <c r="AV1" s="97"/>
      <c r="AW1" s="97"/>
      <c r="AX1" s="97"/>
      <c r="BA1" s="29"/>
      <c r="BG1" s="30"/>
      <c r="BH1" s="26" t="s">
        <v>4</v>
      </c>
      <c r="BJ1" s="97" t="str">
        <f>E4</f>
        <v>Roy</v>
      </c>
      <c r="BK1" s="97"/>
      <c r="BL1" s="97"/>
      <c r="BM1" s="97"/>
      <c r="BN1" s="97"/>
      <c r="BO1" s="97"/>
      <c r="BP1" s="97"/>
      <c r="BS1" s="29"/>
      <c r="BY1" s="30"/>
      <c r="CE1" s="31">
        <f ca="1">NOW()</f>
        <v>42636.704860300924</v>
      </c>
    </row>
    <row r="2" spans="1:83" x14ac:dyDescent="0.2">
      <c r="A2" s="32" t="s">
        <v>5</v>
      </c>
      <c r="D2" s="26" t="s">
        <v>2</v>
      </c>
      <c r="E2" s="26" t="s">
        <v>57</v>
      </c>
      <c r="Q2" s="29"/>
      <c r="W2" s="30"/>
      <c r="AI2" s="29"/>
      <c r="AO2" s="30"/>
      <c r="BA2" s="29"/>
      <c r="BG2" s="30"/>
      <c r="BS2" s="29"/>
      <c r="BY2" s="30"/>
      <c r="CE2" s="33">
        <f ca="1">NOW()</f>
        <v>42636.704860300924</v>
      </c>
    </row>
    <row r="3" spans="1:83" x14ac:dyDescent="0.2">
      <c r="A3" s="26" t="s">
        <v>72</v>
      </c>
      <c r="C3" s="26" t="s">
        <v>7</v>
      </c>
      <c r="D3" s="26" t="s">
        <v>3</v>
      </c>
      <c r="E3" s="26" t="s">
        <v>59</v>
      </c>
      <c r="Q3" s="29"/>
      <c r="W3" s="30"/>
      <c r="AI3" s="29"/>
      <c r="AO3" s="30"/>
      <c r="BA3" s="29"/>
      <c r="BG3" s="30"/>
      <c r="BS3" s="29"/>
      <c r="BY3" s="30"/>
    </row>
    <row r="4" spans="1:83" x14ac:dyDescent="0.2">
      <c r="D4" s="26" t="s">
        <v>4</v>
      </c>
      <c r="E4" s="26" t="s">
        <v>62</v>
      </c>
      <c r="Q4" s="29"/>
      <c r="W4" s="30"/>
      <c r="AI4" s="29"/>
      <c r="AO4" s="30"/>
      <c r="BA4" s="29"/>
      <c r="BG4" s="30"/>
      <c r="BS4" s="29"/>
      <c r="BY4" s="30"/>
    </row>
    <row r="5" spans="1:83" x14ac:dyDescent="0.2">
      <c r="F5" s="96" t="s">
        <v>9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36"/>
      <c r="R5" s="96" t="s">
        <v>11</v>
      </c>
      <c r="S5" s="96"/>
      <c r="T5" s="96"/>
      <c r="U5" s="96"/>
      <c r="V5" s="35" t="s">
        <v>14</v>
      </c>
      <c r="W5" s="30"/>
      <c r="X5" s="96" t="s">
        <v>9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36"/>
      <c r="AJ5" s="96" t="s">
        <v>11</v>
      </c>
      <c r="AK5" s="96"/>
      <c r="AL5" s="96"/>
      <c r="AM5" s="96"/>
      <c r="AN5" s="35" t="s">
        <v>14</v>
      </c>
      <c r="AO5" s="30"/>
      <c r="AP5" s="96" t="s">
        <v>9</v>
      </c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36"/>
      <c r="BB5" s="96" t="s">
        <v>11</v>
      </c>
      <c r="BC5" s="96"/>
      <c r="BD5" s="96"/>
      <c r="BE5" s="96"/>
      <c r="BF5" s="35" t="s">
        <v>14</v>
      </c>
      <c r="BG5" s="30"/>
      <c r="BH5" s="96" t="s">
        <v>9</v>
      </c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36"/>
      <c r="BT5" s="96" t="s">
        <v>11</v>
      </c>
      <c r="BU5" s="96"/>
      <c r="BV5" s="96"/>
      <c r="BW5" s="96"/>
      <c r="BX5" s="35" t="s">
        <v>14</v>
      </c>
      <c r="BY5" s="30"/>
      <c r="BZ5" s="96" t="s">
        <v>15</v>
      </c>
      <c r="CA5" s="96"/>
      <c r="CB5" s="96"/>
      <c r="CC5" s="96"/>
      <c r="CD5" s="35" t="s">
        <v>63</v>
      </c>
    </row>
    <row r="6" spans="1:83" s="35" customFormat="1" x14ac:dyDescent="0.2">
      <c r="A6" s="35" t="s">
        <v>18</v>
      </c>
      <c r="B6" s="35" t="s">
        <v>19</v>
      </c>
      <c r="C6" s="35" t="s">
        <v>20</v>
      </c>
      <c r="D6" s="35" t="s">
        <v>21</v>
      </c>
      <c r="E6" s="35" t="s">
        <v>22</v>
      </c>
      <c r="F6" s="35" t="s">
        <v>23</v>
      </c>
      <c r="G6" s="35" t="s">
        <v>66</v>
      </c>
      <c r="H6" s="35" t="s">
        <v>24</v>
      </c>
      <c r="I6" s="35" t="s">
        <v>28</v>
      </c>
      <c r="J6" s="35" t="s">
        <v>73</v>
      </c>
      <c r="K6" s="35" t="s">
        <v>74</v>
      </c>
      <c r="L6" s="35" t="s">
        <v>75</v>
      </c>
      <c r="M6" s="35" t="s">
        <v>31</v>
      </c>
      <c r="N6" s="35" t="s">
        <v>32</v>
      </c>
      <c r="O6" s="35" t="s">
        <v>20</v>
      </c>
      <c r="P6" s="35" t="s">
        <v>33</v>
      </c>
      <c r="Q6" s="36"/>
      <c r="R6" s="35" t="s">
        <v>40</v>
      </c>
      <c r="S6" s="35" t="s">
        <v>41</v>
      </c>
      <c r="T6" s="35" t="s">
        <v>20</v>
      </c>
      <c r="U6" s="35" t="s">
        <v>33</v>
      </c>
      <c r="V6" s="35" t="s">
        <v>44</v>
      </c>
      <c r="W6" s="37"/>
      <c r="X6" s="35" t="s">
        <v>23</v>
      </c>
      <c r="Y6" s="35" t="s">
        <v>66</v>
      </c>
      <c r="Z6" s="35" t="s">
        <v>24</v>
      </c>
      <c r="AA6" s="35" t="s">
        <v>28</v>
      </c>
      <c r="AB6" s="35" t="s">
        <v>73</v>
      </c>
      <c r="AC6" s="35" t="s">
        <v>74</v>
      </c>
      <c r="AD6" s="35" t="s">
        <v>75</v>
      </c>
      <c r="AE6" s="35" t="s">
        <v>31</v>
      </c>
      <c r="AF6" s="35" t="s">
        <v>32</v>
      </c>
      <c r="AG6" s="35" t="s">
        <v>20</v>
      </c>
      <c r="AH6" s="35" t="s">
        <v>33</v>
      </c>
      <c r="AI6" s="36"/>
      <c r="AJ6" s="35" t="s">
        <v>40</v>
      </c>
      <c r="AK6" s="35" t="s">
        <v>41</v>
      </c>
      <c r="AL6" s="35" t="s">
        <v>20</v>
      </c>
      <c r="AM6" s="35" t="s">
        <v>33</v>
      </c>
      <c r="AN6" s="35" t="s">
        <v>44</v>
      </c>
      <c r="AO6" s="37"/>
      <c r="AP6" s="35" t="s">
        <v>23</v>
      </c>
      <c r="AQ6" s="35" t="s">
        <v>66</v>
      </c>
      <c r="AR6" s="35" t="s">
        <v>24</v>
      </c>
      <c r="AS6" s="35" t="s">
        <v>28</v>
      </c>
      <c r="AT6" s="35" t="s">
        <v>73</v>
      </c>
      <c r="AU6" s="35" t="s">
        <v>74</v>
      </c>
      <c r="AV6" s="35" t="s">
        <v>75</v>
      </c>
      <c r="AW6" s="35" t="s">
        <v>31</v>
      </c>
      <c r="AX6" s="35" t="s">
        <v>32</v>
      </c>
      <c r="AY6" s="35" t="s">
        <v>20</v>
      </c>
      <c r="AZ6" s="35" t="s">
        <v>33</v>
      </c>
      <c r="BA6" s="36"/>
      <c r="BB6" s="35" t="s">
        <v>40</v>
      </c>
      <c r="BC6" s="35" t="s">
        <v>41</v>
      </c>
      <c r="BD6" s="35" t="s">
        <v>20</v>
      </c>
      <c r="BE6" s="35" t="s">
        <v>33</v>
      </c>
      <c r="BF6" s="35" t="s">
        <v>44</v>
      </c>
      <c r="BG6" s="37"/>
      <c r="BH6" s="35" t="s">
        <v>23</v>
      </c>
      <c r="BI6" s="35" t="s">
        <v>66</v>
      </c>
      <c r="BJ6" s="35" t="s">
        <v>24</v>
      </c>
      <c r="BK6" s="35" t="s">
        <v>28</v>
      </c>
      <c r="BL6" s="35" t="s">
        <v>73</v>
      </c>
      <c r="BM6" s="35" t="s">
        <v>74</v>
      </c>
      <c r="BN6" s="35" t="s">
        <v>75</v>
      </c>
      <c r="BO6" s="35" t="s">
        <v>31</v>
      </c>
      <c r="BP6" s="35" t="s">
        <v>32</v>
      </c>
      <c r="BQ6" s="35" t="s">
        <v>20</v>
      </c>
      <c r="BR6" s="35" t="s">
        <v>33</v>
      </c>
      <c r="BS6" s="36"/>
      <c r="BT6" s="35" t="s">
        <v>40</v>
      </c>
      <c r="BU6" s="35" t="s">
        <v>41</v>
      </c>
      <c r="BV6" s="35" t="s">
        <v>20</v>
      </c>
      <c r="BW6" s="35" t="s">
        <v>33</v>
      </c>
      <c r="BX6" s="35" t="s">
        <v>44</v>
      </c>
      <c r="BY6" s="37"/>
      <c r="BZ6" s="35" t="s">
        <v>45</v>
      </c>
      <c r="CA6" s="35" t="s">
        <v>46</v>
      </c>
      <c r="CB6" s="35" t="s">
        <v>47</v>
      </c>
      <c r="CC6" s="35" t="s">
        <v>48</v>
      </c>
      <c r="CD6" s="35" t="s">
        <v>33</v>
      </c>
      <c r="CE6" s="35" t="s">
        <v>50</v>
      </c>
    </row>
    <row r="7" spans="1:83" x14ac:dyDescent="0.2">
      <c r="Q7" s="29"/>
      <c r="W7" s="30"/>
      <c r="AI7" s="29"/>
      <c r="AO7" s="30"/>
      <c r="BA7" s="29"/>
      <c r="BG7" s="30"/>
      <c r="BS7" s="29"/>
      <c r="BY7" s="30"/>
    </row>
    <row r="8" spans="1:83" x14ac:dyDescent="0.2">
      <c r="A8" s="26">
        <v>1</v>
      </c>
      <c r="B8" s="26" t="s">
        <v>68</v>
      </c>
      <c r="C8" s="26" t="s">
        <v>69</v>
      </c>
      <c r="D8" s="26" t="s">
        <v>70</v>
      </c>
      <c r="E8" s="26" t="s">
        <v>54</v>
      </c>
      <c r="F8" s="38">
        <v>6</v>
      </c>
      <c r="G8" s="38">
        <v>3</v>
      </c>
      <c r="H8" s="38">
        <v>4.5</v>
      </c>
      <c r="I8" s="38">
        <v>6.7</v>
      </c>
      <c r="J8" s="38">
        <v>9</v>
      </c>
      <c r="K8" s="38">
        <v>6</v>
      </c>
      <c r="L8" s="38">
        <v>7</v>
      </c>
      <c r="M8" s="39">
        <f>SUM(F8:L8)</f>
        <v>42.2</v>
      </c>
      <c r="N8" s="40">
        <f>M8/7</f>
        <v>6.0285714285714294</v>
      </c>
      <c r="O8" s="38">
        <v>6</v>
      </c>
      <c r="P8" s="41">
        <f>(N8*0.75)+(O8*0.25)</f>
        <v>6.0214285714285722</v>
      </c>
      <c r="Q8" s="29"/>
      <c r="R8" s="38">
        <v>2</v>
      </c>
      <c r="S8" s="38">
        <v>4.5</v>
      </c>
      <c r="T8" s="38">
        <v>6.5</v>
      </c>
      <c r="U8" s="44">
        <f>(R8*0.5)+(S8*0.25)+(T8*0.25)</f>
        <v>3.75</v>
      </c>
      <c r="V8" s="44">
        <f>(P8+U8)/2</f>
        <v>4.8857142857142861</v>
      </c>
      <c r="W8" s="30"/>
      <c r="X8" s="38"/>
      <c r="Y8" s="38"/>
      <c r="Z8" s="38"/>
      <c r="AA8" s="38"/>
      <c r="AB8" s="38"/>
      <c r="AC8" s="38"/>
      <c r="AD8" s="38"/>
      <c r="AE8" s="39">
        <f>SUM(X8:AD8)</f>
        <v>0</v>
      </c>
      <c r="AF8" s="40">
        <f>AE8/7</f>
        <v>0</v>
      </c>
      <c r="AG8" s="38"/>
      <c r="AH8" s="41">
        <f>(AF8*0.75)+(AG8*0.25)</f>
        <v>0</v>
      </c>
      <c r="AI8" s="29"/>
      <c r="AJ8" s="38"/>
      <c r="AK8" s="38"/>
      <c r="AL8" s="38"/>
      <c r="AM8" s="44">
        <f>(AJ8*0.5)+(AK8*0.25)+(AL8*0.25)</f>
        <v>0</v>
      </c>
      <c r="AN8" s="44">
        <f>(AH8+AM8)/2</f>
        <v>0</v>
      </c>
      <c r="AO8" s="30"/>
      <c r="AP8" s="38"/>
      <c r="AQ8" s="38"/>
      <c r="AR8" s="38"/>
      <c r="AS8" s="38"/>
      <c r="AT8" s="38"/>
      <c r="AU8" s="38"/>
      <c r="AV8" s="38"/>
      <c r="AW8" s="39">
        <f>SUM(AP8:AV8)</f>
        <v>0</v>
      </c>
      <c r="AX8" s="40">
        <f>AW8/7</f>
        <v>0</v>
      </c>
      <c r="AY8" s="38"/>
      <c r="AZ8" s="41">
        <f>(AX8*0.75)+(AY8*0.25)</f>
        <v>0</v>
      </c>
      <c r="BA8" s="29"/>
      <c r="BB8" s="38"/>
      <c r="BC8" s="38"/>
      <c r="BD8" s="38"/>
      <c r="BE8" s="44">
        <f>(BB8*0.5)+(BC8*0.25)+(BD8*0.25)</f>
        <v>0</v>
      </c>
      <c r="BF8" s="44">
        <f>(AZ8+BE8)/2</f>
        <v>0</v>
      </c>
      <c r="BG8" s="30"/>
      <c r="BH8" s="38"/>
      <c r="BI8" s="38"/>
      <c r="BJ8" s="38"/>
      <c r="BK8" s="38"/>
      <c r="BL8" s="38"/>
      <c r="BM8" s="38"/>
      <c r="BN8" s="38"/>
      <c r="BO8" s="39">
        <f>SUM(BH8:BN8)</f>
        <v>0</v>
      </c>
      <c r="BP8" s="40">
        <f>BO8/7</f>
        <v>0</v>
      </c>
      <c r="BQ8" s="38"/>
      <c r="BR8" s="41">
        <f>(BP8*0.75)+(BQ8*0.25)</f>
        <v>0</v>
      </c>
      <c r="BS8" s="29"/>
      <c r="BT8" s="38"/>
      <c r="BU8" s="38"/>
      <c r="BV8" s="38"/>
      <c r="BW8" s="44">
        <f>(BT8*0.5)+(BU8*0.25)+(BV8*0.25)</f>
        <v>0</v>
      </c>
      <c r="BX8" s="44">
        <f>(BR8+BW8)/2</f>
        <v>0</v>
      </c>
      <c r="BY8" s="30"/>
      <c r="BZ8" s="44">
        <f>V8</f>
        <v>4.8857142857142861</v>
      </c>
      <c r="CA8" s="44">
        <f>AN8</f>
        <v>0</v>
      </c>
      <c r="CB8" s="44">
        <f>BF8</f>
        <v>0</v>
      </c>
      <c r="CC8" s="44">
        <f>BX8</f>
        <v>0</v>
      </c>
      <c r="CD8" s="44">
        <f>AVERAGE(BZ8:CC8)</f>
        <v>1.2214285714285715</v>
      </c>
      <c r="CE8" s="26">
        <f>RANK(CD8,CD$8:CD$8)</f>
        <v>1</v>
      </c>
    </row>
    <row r="9" spans="1:83" x14ac:dyDescent="0.2">
      <c r="F9" s="39"/>
      <c r="G9" s="39"/>
      <c r="H9" s="39"/>
      <c r="I9" s="39"/>
      <c r="J9" s="39"/>
      <c r="K9" s="39"/>
      <c r="L9" s="39"/>
      <c r="M9" s="39"/>
      <c r="N9" s="39"/>
      <c r="O9" s="39"/>
      <c r="P9" s="41"/>
      <c r="R9" s="39"/>
      <c r="S9" s="39"/>
      <c r="T9" s="39"/>
      <c r="U9" s="39"/>
      <c r="V9" s="44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1"/>
      <c r="AJ9" s="39"/>
      <c r="AK9" s="39"/>
      <c r="AL9" s="39"/>
      <c r="AM9" s="44"/>
      <c r="AN9" s="44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41"/>
      <c r="BB9" s="39"/>
      <c r="BC9" s="39"/>
      <c r="BD9" s="39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Z9" s="44"/>
      <c r="CA9" s="44"/>
      <c r="CB9" s="44"/>
      <c r="CC9" s="44"/>
      <c r="CD9" s="44"/>
    </row>
    <row r="13" spans="1:83" x14ac:dyDescent="0.2">
      <c r="B13" s="26" t="s">
        <v>76</v>
      </c>
    </row>
  </sheetData>
  <mergeCells count="13">
    <mergeCell ref="BH5:BR5"/>
    <mergeCell ref="BT5:BW5"/>
    <mergeCell ref="BZ5:CC5"/>
    <mergeCell ref="H1:L1"/>
    <mergeCell ref="Z1:AF1"/>
    <mergeCell ref="AR1:AX1"/>
    <mergeCell ref="BJ1:BP1"/>
    <mergeCell ref="F5:P5"/>
    <mergeCell ref="R5:U5"/>
    <mergeCell ref="X5:AH5"/>
    <mergeCell ref="AJ5:AM5"/>
    <mergeCell ref="AP5:AZ5"/>
    <mergeCell ref="BB5:BE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16" width="5.7109375" style="26" customWidth="1"/>
    <col min="17" max="17" width="3.140625" style="26" customWidth="1"/>
    <col min="18" max="21" width="5.7109375" style="26" customWidth="1"/>
    <col min="22" max="22" width="6.7109375" style="26" customWidth="1"/>
    <col min="23" max="23" width="3.140625" style="26" customWidth="1"/>
    <col min="24" max="34" width="5.7109375" style="26" customWidth="1"/>
    <col min="35" max="35" width="3.140625" style="26" customWidth="1"/>
    <col min="36" max="39" width="5.7109375" style="26" customWidth="1"/>
    <col min="40" max="40" width="6.7109375" style="26" customWidth="1"/>
    <col min="41" max="41" width="3.140625" style="26" customWidth="1"/>
    <col min="42" max="52" width="5.7109375" style="26" customWidth="1"/>
    <col min="53" max="53" width="3.140625" style="26" customWidth="1"/>
    <col min="54" max="57" width="5.7109375" style="26" customWidth="1"/>
    <col min="58" max="58" width="6.7109375" style="26" customWidth="1"/>
    <col min="59" max="59" width="3.140625" style="26" customWidth="1"/>
    <col min="60" max="70" width="5.7109375" style="26" customWidth="1"/>
    <col min="71" max="71" width="3.140625" style="26" customWidth="1"/>
    <col min="72" max="75" width="5.7109375" style="26" customWidth="1"/>
    <col min="76" max="76" width="6.7109375" style="26" customWidth="1"/>
    <col min="77" max="78" width="3.140625" style="26" customWidth="1"/>
    <col min="79" max="83" width="8.7109375" style="26" customWidth="1"/>
    <col min="84" max="84" width="11.5703125" style="26" customWidth="1"/>
    <col min="85" max="16384" width="9.140625" style="26"/>
  </cols>
  <sheetData>
    <row r="1" spans="1:84" x14ac:dyDescent="0.2">
      <c r="A1" s="26" t="s">
        <v>0</v>
      </c>
      <c r="D1" s="26" t="s">
        <v>1</v>
      </c>
      <c r="E1" s="26" t="s">
        <v>56</v>
      </c>
      <c r="F1" s="27" t="s">
        <v>1</v>
      </c>
      <c r="G1" s="27"/>
      <c r="H1" s="97" t="str">
        <f>E1</f>
        <v>Sarah</v>
      </c>
      <c r="I1" s="97"/>
      <c r="J1" s="97"/>
      <c r="K1" s="97"/>
      <c r="L1" s="97"/>
      <c r="M1" s="27"/>
      <c r="N1" s="27"/>
      <c r="Q1" s="29"/>
      <c r="W1" s="30"/>
      <c r="X1" s="26" t="s">
        <v>2</v>
      </c>
      <c r="Z1" s="97" t="str">
        <f>E2</f>
        <v>John</v>
      </c>
      <c r="AA1" s="97"/>
      <c r="AB1" s="97"/>
      <c r="AC1" s="97"/>
      <c r="AD1" s="97"/>
      <c r="AE1" s="97"/>
      <c r="AF1" s="97"/>
      <c r="AI1" s="29"/>
      <c r="AO1" s="30"/>
      <c r="AP1" s="26" t="s">
        <v>3</v>
      </c>
      <c r="AR1" s="97" t="str">
        <f>E3</f>
        <v>Mark</v>
      </c>
      <c r="AS1" s="97"/>
      <c r="AT1" s="97"/>
      <c r="AU1" s="97"/>
      <c r="AV1" s="97"/>
      <c r="AW1" s="97"/>
      <c r="AX1" s="97"/>
      <c r="BA1" s="29"/>
      <c r="BG1" s="30"/>
      <c r="BH1" s="26" t="s">
        <v>4</v>
      </c>
      <c r="BJ1" s="97" t="str">
        <f>E4</f>
        <v>Roy</v>
      </c>
      <c r="BK1" s="97"/>
      <c r="BL1" s="97"/>
      <c r="BM1" s="97"/>
      <c r="BN1" s="97"/>
      <c r="BO1" s="97"/>
      <c r="BP1" s="97"/>
      <c r="BS1" s="29"/>
      <c r="BY1" s="30"/>
      <c r="BZ1" s="30"/>
      <c r="CF1" s="31">
        <f ca="1">NOW()</f>
        <v>42636.704860300924</v>
      </c>
    </row>
    <row r="2" spans="1:84" x14ac:dyDescent="0.2">
      <c r="A2" s="32" t="s">
        <v>5</v>
      </c>
      <c r="D2" s="26" t="s">
        <v>2</v>
      </c>
      <c r="E2" s="26" t="s">
        <v>57</v>
      </c>
      <c r="Q2" s="29"/>
      <c r="W2" s="30"/>
      <c r="AI2" s="29"/>
      <c r="AO2" s="30"/>
      <c r="BA2" s="29"/>
      <c r="BG2" s="30"/>
      <c r="BS2" s="29"/>
      <c r="BY2" s="30"/>
      <c r="BZ2" s="30"/>
      <c r="CF2" s="33">
        <f ca="1">NOW()</f>
        <v>42636.704860300924</v>
      </c>
    </row>
    <row r="3" spans="1:84" x14ac:dyDescent="0.2">
      <c r="A3" s="26" t="s">
        <v>77</v>
      </c>
      <c r="C3" s="26" t="s">
        <v>7</v>
      </c>
      <c r="D3" s="26" t="s">
        <v>3</v>
      </c>
      <c r="E3" s="26" t="s">
        <v>59</v>
      </c>
      <c r="Q3" s="29"/>
      <c r="W3" s="30"/>
      <c r="AI3" s="29"/>
      <c r="AO3" s="30"/>
      <c r="BA3" s="29"/>
      <c r="BG3" s="30"/>
      <c r="BS3" s="29"/>
      <c r="BY3" s="30"/>
      <c r="BZ3" s="30"/>
    </row>
    <row r="4" spans="1:84" x14ac:dyDescent="0.2">
      <c r="D4" s="26" t="s">
        <v>4</v>
      </c>
      <c r="E4" s="26" t="s">
        <v>62</v>
      </c>
      <c r="Q4" s="29"/>
      <c r="W4" s="30"/>
      <c r="AI4" s="29"/>
      <c r="AO4" s="30"/>
      <c r="BA4" s="29"/>
      <c r="BG4" s="30"/>
      <c r="BS4" s="29"/>
      <c r="BY4" s="30"/>
      <c r="BZ4" s="30"/>
    </row>
    <row r="5" spans="1:84" x14ac:dyDescent="0.2">
      <c r="F5" s="96" t="s">
        <v>9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36"/>
      <c r="R5" s="96" t="s">
        <v>11</v>
      </c>
      <c r="S5" s="96"/>
      <c r="T5" s="96"/>
      <c r="U5" s="96"/>
      <c r="V5" s="35" t="s">
        <v>14</v>
      </c>
      <c r="W5" s="30"/>
      <c r="X5" s="96" t="s">
        <v>9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36"/>
      <c r="AJ5" s="96" t="s">
        <v>11</v>
      </c>
      <c r="AK5" s="96"/>
      <c r="AL5" s="96"/>
      <c r="AM5" s="96"/>
      <c r="AN5" s="35" t="s">
        <v>14</v>
      </c>
      <c r="AO5" s="30"/>
      <c r="AP5" s="96" t="s">
        <v>9</v>
      </c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36"/>
      <c r="BB5" s="96" t="s">
        <v>11</v>
      </c>
      <c r="BC5" s="96"/>
      <c r="BD5" s="96"/>
      <c r="BE5" s="96"/>
      <c r="BF5" s="35" t="s">
        <v>14</v>
      </c>
      <c r="BG5" s="30"/>
      <c r="BH5" s="96" t="s">
        <v>9</v>
      </c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36"/>
      <c r="BT5" s="96" t="s">
        <v>11</v>
      </c>
      <c r="BU5" s="96"/>
      <c r="BV5" s="96"/>
      <c r="BW5" s="96"/>
      <c r="BX5" s="35" t="s">
        <v>14</v>
      </c>
      <c r="BY5" s="30"/>
      <c r="BZ5" s="30"/>
      <c r="CA5" s="96" t="s">
        <v>15</v>
      </c>
      <c r="CB5" s="96"/>
      <c r="CC5" s="96"/>
      <c r="CD5" s="96"/>
      <c r="CE5" s="35" t="s">
        <v>63</v>
      </c>
    </row>
    <row r="6" spans="1:84" s="35" customFormat="1" x14ac:dyDescent="0.2">
      <c r="A6" s="35" t="s">
        <v>18</v>
      </c>
      <c r="B6" s="35" t="s">
        <v>19</v>
      </c>
      <c r="C6" s="35" t="s">
        <v>20</v>
      </c>
      <c r="D6" s="35" t="s">
        <v>21</v>
      </c>
      <c r="E6" s="35" t="s">
        <v>22</v>
      </c>
      <c r="F6" s="35" t="s">
        <v>23</v>
      </c>
      <c r="G6" s="35" t="s">
        <v>66</v>
      </c>
      <c r="H6" s="35" t="s">
        <v>24</v>
      </c>
      <c r="I6" s="35" t="s">
        <v>28</v>
      </c>
      <c r="J6" s="35" t="s">
        <v>73</v>
      </c>
      <c r="K6" s="35" t="s">
        <v>74</v>
      </c>
      <c r="L6" s="35" t="s">
        <v>75</v>
      </c>
      <c r="M6" s="35" t="s">
        <v>31</v>
      </c>
      <c r="N6" s="35" t="s">
        <v>32</v>
      </c>
      <c r="O6" s="35" t="s">
        <v>20</v>
      </c>
      <c r="P6" s="35" t="s">
        <v>33</v>
      </c>
      <c r="Q6" s="36"/>
      <c r="R6" s="35" t="s">
        <v>40</v>
      </c>
      <c r="S6" s="35" t="s">
        <v>41</v>
      </c>
      <c r="T6" s="35" t="s">
        <v>20</v>
      </c>
      <c r="U6" s="35" t="s">
        <v>33</v>
      </c>
      <c r="V6" s="35" t="s">
        <v>44</v>
      </c>
      <c r="W6" s="37"/>
      <c r="X6" s="35" t="s">
        <v>23</v>
      </c>
      <c r="Y6" s="35" t="s">
        <v>66</v>
      </c>
      <c r="Z6" s="35" t="s">
        <v>24</v>
      </c>
      <c r="AA6" s="35" t="s">
        <v>28</v>
      </c>
      <c r="AB6" s="35" t="s">
        <v>73</v>
      </c>
      <c r="AC6" s="35" t="s">
        <v>74</v>
      </c>
      <c r="AD6" s="35" t="s">
        <v>75</v>
      </c>
      <c r="AE6" s="35" t="s">
        <v>31</v>
      </c>
      <c r="AF6" s="35" t="s">
        <v>32</v>
      </c>
      <c r="AG6" s="35" t="s">
        <v>20</v>
      </c>
      <c r="AH6" s="35" t="s">
        <v>33</v>
      </c>
      <c r="AI6" s="36"/>
      <c r="AJ6" s="35" t="s">
        <v>40</v>
      </c>
      <c r="AK6" s="35" t="s">
        <v>41</v>
      </c>
      <c r="AL6" s="35" t="s">
        <v>20</v>
      </c>
      <c r="AM6" s="35" t="s">
        <v>33</v>
      </c>
      <c r="AN6" s="35" t="s">
        <v>44</v>
      </c>
      <c r="AO6" s="37"/>
      <c r="AP6" s="35" t="s">
        <v>23</v>
      </c>
      <c r="AQ6" s="35" t="s">
        <v>66</v>
      </c>
      <c r="AR6" s="35" t="s">
        <v>24</v>
      </c>
      <c r="AS6" s="35" t="s">
        <v>28</v>
      </c>
      <c r="AT6" s="35" t="s">
        <v>73</v>
      </c>
      <c r="AU6" s="35" t="s">
        <v>74</v>
      </c>
      <c r="AV6" s="35" t="s">
        <v>75</v>
      </c>
      <c r="AW6" s="35" t="s">
        <v>31</v>
      </c>
      <c r="AX6" s="35" t="s">
        <v>32</v>
      </c>
      <c r="AY6" s="35" t="s">
        <v>20</v>
      </c>
      <c r="AZ6" s="35" t="s">
        <v>33</v>
      </c>
      <c r="BA6" s="36"/>
      <c r="BB6" s="35" t="s">
        <v>40</v>
      </c>
      <c r="BC6" s="35" t="s">
        <v>41</v>
      </c>
      <c r="BD6" s="35" t="s">
        <v>20</v>
      </c>
      <c r="BE6" s="35" t="s">
        <v>33</v>
      </c>
      <c r="BF6" s="35" t="s">
        <v>44</v>
      </c>
      <c r="BG6" s="37"/>
      <c r="BH6" s="35" t="s">
        <v>23</v>
      </c>
      <c r="BI6" s="35" t="s">
        <v>66</v>
      </c>
      <c r="BJ6" s="35" t="s">
        <v>24</v>
      </c>
      <c r="BK6" s="35" t="s">
        <v>28</v>
      </c>
      <c r="BL6" s="35" t="s">
        <v>73</v>
      </c>
      <c r="BM6" s="35" t="s">
        <v>74</v>
      </c>
      <c r="BN6" s="35" t="s">
        <v>75</v>
      </c>
      <c r="BO6" s="35" t="s">
        <v>31</v>
      </c>
      <c r="BP6" s="35" t="s">
        <v>32</v>
      </c>
      <c r="BQ6" s="35" t="s">
        <v>20</v>
      </c>
      <c r="BR6" s="35" t="s">
        <v>33</v>
      </c>
      <c r="BS6" s="36"/>
      <c r="BT6" s="35" t="s">
        <v>40</v>
      </c>
      <c r="BU6" s="35" t="s">
        <v>41</v>
      </c>
      <c r="BV6" s="35" t="s">
        <v>20</v>
      </c>
      <c r="BW6" s="35" t="s">
        <v>33</v>
      </c>
      <c r="BX6" s="35" t="s">
        <v>44</v>
      </c>
      <c r="BY6" s="37"/>
      <c r="BZ6" s="37"/>
      <c r="CA6" s="35" t="s">
        <v>45</v>
      </c>
      <c r="CB6" s="35" t="s">
        <v>46</v>
      </c>
      <c r="CC6" s="35" t="s">
        <v>47</v>
      </c>
      <c r="CD6" s="35" t="s">
        <v>48</v>
      </c>
      <c r="CE6" s="35" t="s">
        <v>33</v>
      </c>
      <c r="CF6" s="35" t="s">
        <v>50</v>
      </c>
    </row>
    <row r="7" spans="1:84" x14ac:dyDescent="0.2">
      <c r="Q7" s="29"/>
      <c r="W7" s="30"/>
      <c r="AI7" s="29"/>
      <c r="AO7" s="30"/>
      <c r="BA7" s="29"/>
      <c r="BG7" s="30"/>
      <c r="BS7" s="29"/>
      <c r="BY7" s="30"/>
      <c r="BZ7" s="30"/>
    </row>
    <row r="8" spans="1:84" x14ac:dyDescent="0.2">
      <c r="A8" s="26">
        <v>1</v>
      </c>
      <c r="B8" s="26" t="s">
        <v>68</v>
      </c>
      <c r="C8" s="26" t="s">
        <v>69</v>
      </c>
      <c r="D8" s="26" t="s">
        <v>70</v>
      </c>
      <c r="E8" s="26" t="s">
        <v>54</v>
      </c>
      <c r="F8" s="38">
        <v>6</v>
      </c>
      <c r="G8" s="38">
        <v>3</v>
      </c>
      <c r="H8" s="38">
        <v>4.5</v>
      </c>
      <c r="I8" s="38">
        <v>6.7</v>
      </c>
      <c r="J8" s="38">
        <v>9</v>
      </c>
      <c r="K8" s="38">
        <v>6</v>
      </c>
      <c r="L8" s="38">
        <v>7</v>
      </c>
      <c r="M8" s="39">
        <f>SUM(F8:L8)</f>
        <v>42.2</v>
      </c>
      <c r="N8" s="40">
        <f>M8/7</f>
        <v>6.0285714285714294</v>
      </c>
      <c r="O8" s="38">
        <v>6</v>
      </c>
      <c r="P8" s="41">
        <f>(N8*0.75)+(O8*0.25)</f>
        <v>6.0214285714285722</v>
      </c>
      <c r="Q8" s="29"/>
      <c r="R8" s="38">
        <v>2</v>
      </c>
      <c r="S8" s="38">
        <v>4.5</v>
      </c>
      <c r="T8" s="38">
        <v>5.5</v>
      </c>
      <c r="U8" s="44">
        <f>(R8*0.65)+(S8*0.25)+(T8*0.1)</f>
        <v>2.9749999999999996</v>
      </c>
      <c r="V8" s="44">
        <f>(P8+U8)/2</f>
        <v>4.4982142857142859</v>
      </c>
      <c r="W8" s="30"/>
      <c r="X8" s="38"/>
      <c r="Y8" s="38"/>
      <c r="Z8" s="38"/>
      <c r="AA8" s="38"/>
      <c r="AB8" s="38"/>
      <c r="AC8" s="38"/>
      <c r="AD8" s="38"/>
      <c r="AE8" s="39">
        <f>SUM(X8:AD8)</f>
        <v>0</v>
      </c>
      <c r="AF8" s="40">
        <f>AE8/7</f>
        <v>0</v>
      </c>
      <c r="AG8" s="38"/>
      <c r="AH8" s="41">
        <f>(AF8*0.75)+(AG8*0.25)</f>
        <v>0</v>
      </c>
      <c r="AI8" s="29"/>
      <c r="AJ8" s="38"/>
      <c r="AK8" s="38"/>
      <c r="AL8" s="38"/>
      <c r="AM8" s="44">
        <f>(AJ8*0.65)+(AK8*0.25)+(AL8*0.1)</f>
        <v>0</v>
      </c>
      <c r="AN8" s="44">
        <f>(AH8+AM8)/2</f>
        <v>0</v>
      </c>
      <c r="AO8" s="30"/>
      <c r="AP8" s="38"/>
      <c r="AQ8" s="38"/>
      <c r="AR8" s="38"/>
      <c r="AS8" s="38"/>
      <c r="AT8" s="38"/>
      <c r="AU8" s="38"/>
      <c r="AV8" s="38"/>
      <c r="AW8" s="39">
        <f>SUM(AP8:AV8)</f>
        <v>0</v>
      </c>
      <c r="AX8" s="40">
        <f>AW8/7</f>
        <v>0</v>
      </c>
      <c r="AY8" s="38"/>
      <c r="AZ8" s="41">
        <f>(AX8*0.75)+(AY8*0.25)</f>
        <v>0</v>
      </c>
      <c r="BA8" s="29"/>
      <c r="BB8" s="38"/>
      <c r="BC8" s="38"/>
      <c r="BD8" s="38"/>
      <c r="BE8" s="44">
        <f>(BB8*0.65)+(BC8*0.25)+(BD8*0.1)</f>
        <v>0</v>
      </c>
      <c r="BF8" s="44">
        <f>(AZ8+BE8)/2</f>
        <v>0</v>
      </c>
      <c r="BG8" s="30"/>
      <c r="BH8" s="38"/>
      <c r="BI8" s="38"/>
      <c r="BJ8" s="38"/>
      <c r="BK8" s="38"/>
      <c r="BL8" s="38"/>
      <c r="BM8" s="38"/>
      <c r="BN8" s="38"/>
      <c r="BO8" s="39">
        <f>SUM(BH8:BN8)</f>
        <v>0</v>
      </c>
      <c r="BP8" s="40">
        <f>BO8/7</f>
        <v>0</v>
      </c>
      <c r="BQ8" s="38"/>
      <c r="BR8" s="41">
        <f>(BP8*0.75)+(BQ8*0.25)</f>
        <v>0</v>
      </c>
      <c r="BS8" s="29"/>
      <c r="BT8" s="38"/>
      <c r="BU8" s="38"/>
      <c r="BV8" s="38"/>
      <c r="BW8" s="44">
        <f>(BT8*0.65)+(BU8*0.25)+(BV8*0.1)</f>
        <v>0</v>
      </c>
      <c r="BX8" s="44">
        <f>(BR8+BW8)/2</f>
        <v>0</v>
      </c>
      <c r="BY8" s="30"/>
      <c r="BZ8" s="30"/>
      <c r="CA8" s="44">
        <f>V8</f>
        <v>4.4982142857142859</v>
      </c>
      <c r="CB8" s="44">
        <f>AN8</f>
        <v>0</v>
      </c>
      <c r="CC8" s="44">
        <f>BF8</f>
        <v>0</v>
      </c>
      <c r="CD8" s="44">
        <f>BX8</f>
        <v>0</v>
      </c>
      <c r="CE8" s="44">
        <f>AVERAGE(CA8:CD8)</f>
        <v>1.1245535714285715</v>
      </c>
      <c r="CF8" s="26">
        <f>RANK(CE8,CE$8:CE$8)</f>
        <v>1</v>
      </c>
    </row>
    <row r="9" spans="1:84" x14ac:dyDescent="0.2">
      <c r="F9" s="39"/>
      <c r="G9" s="39"/>
      <c r="H9" s="39"/>
      <c r="I9" s="39"/>
      <c r="J9" s="39"/>
      <c r="K9" s="39"/>
      <c r="L9" s="39"/>
      <c r="M9" s="39"/>
      <c r="N9" s="39"/>
      <c r="O9" s="39"/>
      <c r="P9" s="41"/>
      <c r="R9" s="39"/>
      <c r="S9" s="39"/>
      <c r="T9" s="39"/>
      <c r="U9" s="44"/>
      <c r="V9" s="44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1"/>
      <c r="AJ9" s="39"/>
      <c r="AK9" s="39"/>
      <c r="AL9" s="39"/>
      <c r="AM9" s="39"/>
      <c r="AN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41"/>
      <c r="BB9" s="39"/>
      <c r="BC9" s="39"/>
      <c r="BD9" s="39"/>
      <c r="BE9" s="39"/>
      <c r="BF9" s="39"/>
      <c r="CA9" s="44"/>
      <c r="CB9" s="44"/>
      <c r="CC9" s="44"/>
      <c r="CD9" s="44"/>
      <c r="CE9" s="44"/>
    </row>
    <row r="13" spans="1:84" x14ac:dyDescent="0.2">
      <c r="B13" s="26" t="s">
        <v>78</v>
      </c>
    </row>
  </sheetData>
  <mergeCells count="13">
    <mergeCell ref="BH5:BR5"/>
    <mergeCell ref="BT5:BW5"/>
    <mergeCell ref="CA5:CD5"/>
    <mergeCell ref="H1:L1"/>
    <mergeCell ref="Z1:AF1"/>
    <mergeCell ref="AR1:AX1"/>
    <mergeCell ref="BJ1:BP1"/>
    <mergeCell ref="F5:P5"/>
    <mergeCell ref="R5:U5"/>
    <mergeCell ref="X5:AH5"/>
    <mergeCell ref="AJ5:AM5"/>
    <mergeCell ref="AP5:AZ5"/>
    <mergeCell ref="BB5:BE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3"/>
  <sheetViews>
    <sheetView workbookViewId="0"/>
  </sheetViews>
  <sheetFormatPr defaultRowHeight="12.75" x14ac:dyDescent="0.2"/>
  <cols>
    <col min="1" max="1" width="5.5703125" style="26" customWidth="1"/>
    <col min="2" max="2" width="22.7109375" style="26" customWidth="1"/>
    <col min="3" max="3" width="13.140625" style="26" customWidth="1"/>
    <col min="4" max="4" width="14" style="26" customWidth="1"/>
    <col min="5" max="5" width="14.85546875" style="26" customWidth="1"/>
    <col min="6" max="17" width="5.7109375" style="26" customWidth="1"/>
    <col min="18" max="18" width="3.140625" style="26" customWidth="1"/>
    <col min="19" max="22" width="5.7109375" style="26" customWidth="1"/>
    <col min="23" max="23" width="6.7109375" style="26" customWidth="1"/>
    <col min="24" max="24" width="3.140625" style="26" customWidth="1"/>
    <col min="25" max="36" width="5.7109375" style="26" customWidth="1"/>
    <col min="37" max="37" width="3.140625" style="26" customWidth="1"/>
    <col min="38" max="41" width="5.7109375" style="26" customWidth="1"/>
    <col min="42" max="42" width="6.7109375" style="26" customWidth="1"/>
    <col min="43" max="43" width="3.140625" style="26" customWidth="1"/>
    <col min="44" max="55" width="5.7109375" style="26" customWidth="1"/>
    <col min="56" max="56" width="3.140625" style="26" customWidth="1"/>
    <col min="57" max="60" width="5.7109375" style="26" customWidth="1"/>
    <col min="61" max="61" width="6.7109375" style="26" customWidth="1"/>
    <col min="62" max="62" width="3.140625" style="26" customWidth="1"/>
    <col min="63" max="74" width="5.7109375" style="26" customWidth="1"/>
    <col min="75" max="75" width="3.140625" style="26" customWidth="1"/>
    <col min="76" max="79" width="5.7109375" style="26" customWidth="1"/>
    <col min="80" max="80" width="6.7109375" style="26" customWidth="1"/>
    <col min="81" max="81" width="3.140625" style="26" customWidth="1"/>
    <col min="82" max="86" width="8.7109375" style="26" customWidth="1"/>
    <col min="87" max="87" width="11.5703125" style="26" customWidth="1"/>
    <col min="88" max="16384" width="9.140625" style="26"/>
  </cols>
  <sheetData>
    <row r="1" spans="1:87" x14ac:dyDescent="0.2">
      <c r="A1" s="26" t="s">
        <v>0</v>
      </c>
      <c r="D1" s="26" t="s">
        <v>1</v>
      </c>
      <c r="E1" s="26" t="s">
        <v>56</v>
      </c>
      <c r="F1" s="28" t="s">
        <v>1</v>
      </c>
      <c r="G1" s="28"/>
      <c r="H1" s="97" t="str">
        <f>E1</f>
        <v>Sarah</v>
      </c>
      <c r="I1" s="97"/>
      <c r="J1" s="97"/>
      <c r="K1" s="97"/>
      <c r="L1" s="97"/>
      <c r="M1" s="97"/>
      <c r="N1" s="28"/>
      <c r="O1" s="28"/>
      <c r="R1" s="29"/>
      <c r="X1" s="30"/>
      <c r="Y1" s="26" t="s">
        <v>2</v>
      </c>
      <c r="AA1" s="97" t="str">
        <f>E2</f>
        <v>John</v>
      </c>
      <c r="AB1" s="97"/>
      <c r="AC1" s="97"/>
      <c r="AD1" s="97"/>
      <c r="AE1" s="97"/>
      <c r="AF1" s="97"/>
      <c r="AG1" s="97"/>
      <c r="AH1" s="97"/>
      <c r="AK1" s="29"/>
      <c r="AQ1" s="30"/>
      <c r="AR1" s="26" t="s">
        <v>3</v>
      </c>
      <c r="AT1" s="97" t="str">
        <f>E3</f>
        <v>Mark</v>
      </c>
      <c r="AU1" s="97"/>
      <c r="AV1" s="97"/>
      <c r="AW1" s="97"/>
      <c r="AX1" s="97"/>
      <c r="AY1" s="97"/>
      <c r="AZ1" s="97"/>
      <c r="BA1" s="97"/>
      <c r="BD1" s="29"/>
      <c r="BJ1" s="30"/>
      <c r="BK1" s="26" t="s">
        <v>4</v>
      </c>
      <c r="BM1" s="97" t="str">
        <f>E4</f>
        <v>Roy</v>
      </c>
      <c r="BN1" s="97"/>
      <c r="BO1" s="97"/>
      <c r="BP1" s="97"/>
      <c r="BQ1" s="97"/>
      <c r="BR1" s="97"/>
      <c r="BS1" s="97"/>
      <c r="BT1" s="97"/>
      <c r="BW1" s="29"/>
      <c r="CC1" s="30"/>
      <c r="CI1" s="31">
        <f ca="1">NOW()</f>
        <v>42636.704860300924</v>
      </c>
    </row>
    <row r="2" spans="1:87" x14ac:dyDescent="0.2">
      <c r="A2" s="32" t="s">
        <v>5</v>
      </c>
      <c r="D2" s="26" t="s">
        <v>2</v>
      </c>
      <c r="E2" s="26" t="s">
        <v>57</v>
      </c>
      <c r="R2" s="29"/>
      <c r="X2" s="30"/>
      <c r="AK2" s="29"/>
      <c r="AQ2" s="30"/>
      <c r="BD2" s="29"/>
      <c r="BJ2" s="30"/>
      <c r="BW2" s="29"/>
      <c r="CC2" s="30"/>
      <c r="CI2" s="33">
        <f ca="1">NOW()</f>
        <v>42636.704860300924</v>
      </c>
    </row>
    <row r="3" spans="1:87" x14ac:dyDescent="0.2">
      <c r="A3" s="26" t="s">
        <v>79</v>
      </c>
      <c r="C3" s="26" t="s">
        <v>7</v>
      </c>
      <c r="D3" s="26" t="s">
        <v>3</v>
      </c>
      <c r="E3" s="26" t="s">
        <v>59</v>
      </c>
      <c r="R3" s="29"/>
      <c r="X3" s="30"/>
      <c r="AK3" s="29"/>
      <c r="AQ3" s="30"/>
      <c r="BD3" s="29"/>
      <c r="BJ3" s="30"/>
      <c r="BW3" s="29"/>
      <c r="CC3" s="30"/>
    </row>
    <row r="4" spans="1:87" x14ac:dyDescent="0.2">
      <c r="D4" s="26" t="s">
        <v>4</v>
      </c>
      <c r="E4" s="26" t="s">
        <v>62</v>
      </c>
      <c r="R4" s="29"/>
      <c r="X4" s="30"/>
      <c r="AK4" s="29"/>
      <c r="AQ4" s="30"/>
      <c r="BD4" s="29"/>
      <c r="BJ4" s="30"/>
      <c r="BW4" s="29"/>
      <c r="CC4" s="30"/>
    </row>
    <row r="5" spans="1:87" x14ac:dyDescent="0.2">
      <c r="F5" s="96" t="s">
        <v>9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36"/>
      <c r="S5" s="96" t="s">
        <v>11</v>
      </c>
      <c r="T5" s="96"/>
      <c r="U5" s="96"/>
      <c r="V5" s="96"/>
      <c r="W5" s="35" t="s">
        <v>14</v>
      </c>
      <c r="X5" s="30"/>
      <c r="Y5" s="96" t="s">
        <v>9</v>
      </c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36"/>
      <c r="AL5" s="96" t="s">
        <v>11</v>
      </c>
      <c r="AM5" s="96"/>
      <c r="AN5" s="96"/>
      <c r="AO5" s="96"/>
      <c r="AP5" s="35" t="s">
        <v>14</v>
      </c>
      <c r="AQ5" s="30"/>
      <c r="AR5" s="96" t="s">
        <v>9</v>
      </c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36"/>
      <c r="BE5" s="96" t="s">
        <v>11</v>
      </c>
      <c r="BF5" s="96"/>
      <c r="BG5" s="96"/>
      <c r="BH5" s="96"/>
      <c r="BI5" s="35" t="s">
        <v>14</v>
      </c>
      <c r="BJ5" s="30"/>
      <c r="BK5" s="96" t="s">
        <v>9</v>
      </c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36"/>
      <c r="BX5" s="96" t="s">
        <v>11</v>
      </c>
      <c r="BY5" s="96"/>
      <c r="BZ5" s="96"/>
      <c r="CA5" s="96"/>
      <c r="CB5" s="35" t="s">
        <v>14</v>
      </c>
      <c r="CC5" s="30"/>
      <c r="CD5" s="96" t="s">
        <v>15</v>
      </c>
      <c r="CE5" s="96"/>
      <c r="CF5" s="96"/>
      <c r="CG5" s="96"/>
      <c r="CH5" s="35" t="s">
        <v>63</v>
      </c>
    </row>
    <row r="6" spans="1:87" s="35" customFormat="1" x14ac:dyDescent="0.2">
      <c r="A6" s="35" t="s">
        <v>18</v>
      </c>
      <c r="B6" s="35" t="s">
        <v>19</v>
      </c>
      <c r="C6" s="35" t="s">
        <v>20</v>
      </c>
      <c r="D6" s="35" t="s">
        <v>21</v>
      </c>
      <c r="E6" s="35" t="s">
        <v>22</v>
      </c>
      <c r="F6" s="35" t="s">
        <v>23</v>
      </c>
      <c r="G6" s="35" t="s">
        <v>66</v>
      </c>
      <c r="H6" s="35" t="s">
        <v>80</v>
      </c>
      <c r="I6" s="35" t="s">
        <v>81</v>
      </c>
      <c r="J6" s="35" t="s">
        <v>82</v>
      </c>
      <c r="K6" s="35" t="s">
        <v>83</v>
      </c>
      <c r="L6" s="35" t="s">
        <v>84</v>
      </c>
      <c r="M6" s="35" t="s">
        <v>85</v>
      </c>
      <c r="N6" s="35" t="s">
        <v>31</v>
      </c>
      <c r="O6" s="35" t="s">
        <v>32</v>
      </c>
      <c r="P6" s="35" t="s">
        <v>20</v>
      </c>
      <c r="Q6" s="35" t="s">
        <v>33</v>
      </c>
      <c r="R6" s="36"/>
      <c r="S6" s="35" t="s">
        <v>40</v>
      </c>
      <c r="T6" s="35" t="s">
        <v>41</v>
      </c>
      <c r="U6" s="35" t="s">
        <v>20</v>
      </c>
      <c r="V6" s="35" t="s">
        <v>33</v>
      </c>
      <c r="W6" s="35" t="s">
        <v>44</v>
      </c>
      <c r="X6" s="37"/>
      <c r="Y6" s="35" t="s">
        <v>23</v>
      </c>
      <c r="Z6" s="35" t="s">
        <v>66</v>
      </c>
      <c r="AA6" s="35" t="s">
        <v>80</v>
      </c>
      <c r="AB6" s="35" t="s">
        <v>81</v>
      </c>
      <c r="AC6" s="35" t="s">
        <v>82</v>
      </c>
      <c r="AD6" s="35" t="s">
        <v>83</v>
      </c>
      <c r="AE6" s="35" t="s">
        <v>84</v>
      </c>
      <c r="AF6" s="35" t="s">
        <v>85</v>
      </c>
      <c r="AG6" s="35" t="s">
        <v>31</v>
      </c>
      <c r="AH6" s="35" t="s">
        <v>32</v>
      </c>
      <c r="AI6" s="35" t="s">
        <v>20</v>
      </c>
      <c r="AJ6" s="35" t="s">
        <v>33</v>
      </c>
      <c r="AK6" s="36"/>
      <c r="AL6" s="35" t="s">
        <v>40</v>
      </c>
      <c r="AM6" s="35" t="s">
        <v>41</v>
      </c>
      <c r="AN6" s="35" t="s">
        <v>20</v>
      </c>
      <c r="AO6" s="35" t="s">
        <v>33</v>
      </c>
      <c r="AP6" s="35" t="s">
        <v>44</v>
      </c>
      <c r="AQ6" s="37"/>
      <c r="AR6" s="35" t="s">
        <v>23</v>
      </c>
      <c r="AS6" s="35" t="s">
        <v>66</v>
      </c>
      <c r="AT6" s="35" t="s">
        <v>80</v>
      </c>
      <c r="AU6" s="35" t="s">
        <v>81</v>
      </c>
      <c r="AV6" s="35" t="s">
        <v>82</v>
      </c>
      <c r="AW6" s="35" t="s">
        <v>83</v>
      </c>
      <c r="AX6" s="35" t="s">
        <v>84</v>
      </c>
      <c r="AY6" s="35" t="s">
        <v>85</v>
      </c>
      <c r="AZ6" s="35" t="s">
        <v>31</v>
      </c>
      <c r="BA6" s="35" t="s">
        <v>32</v>
      </c>
      <c r="BB6" s="35" t="s">
        <v>20</v>
      </c>
      <c r="BC6" s="35" t="s">
        <v>33</v>
      </c>
      <c r="BD6" s="36"/>
      <c r="BE6" s="35" t="s">
        <v>40</v>
      </c>
      <c r="BF6" s="35" t="s">
        <v>41</v>
      </c>
      <c r="BG6" s="35" t="s">
        <v>20</v>
      </c>
      <c r="BH6" s="35" t="s">
        <v>33</v>
      </c>
      <c r="BI6" s="35" t="s">
        <v>44</v>
      </c>
      <c r="BJ6" s="37"/>
      <c r="BK6" s="35" t="s">
        <v>23</v>
      </c>
      <c r="BL6" s="35" t="s">
        <v>66</v>
      </c>
      <c r="BM6" s="35" t="s">
        <v>80</v>
      </c>
      <c r="BN6" s="35" t="s">
        <v>81</v>
      </c>
      <c r="BO6" s="35" t="s">
        <v>82</v>
      </c>
      <c r="BP6" s="35" t="s">
        <v>83</v>
      </c>
      <c r="BQ6" s="35" t="s">
        <v>84</v>
      </c>
      <c r="BR6" s="35" t="s">
        <v>85</v>
      </c>
      <c r="BS6" s="35" t="s">
        <v>31</v>
      </c>
      <c r="BT6" s="35" t="s">
        <v>32</v>
      </c>
      <c r="BU6" s="35" t="s">
        <v>20</v>
      </c>
      <c r="BV6" s="35" t="s">
        <v>33</v>
      </c>
      <c r="BW6" s="36"/>
      <c r="BX6" s="35" t="s">
        <v>40</v>
      </c>
      <c r="BY6" s="35" t="s">
        <v>41</v>
      </c>
      <c r="BZ6" s="35" t="s">
        <v>20</v>
      </c>
      <c r="CA6" s="35" t="s">
        <v>33</v>
      </c>
      <c r="CB6" s="35" t="s">
        <v>44</v>
      </c>
      <c r="CC6" s="37"/>
      <c r="CD6" s="35" t="s">
        <v>45</v>
      </c>
      <c r="CE6" s="35" t="s">
        <v>46</v>
      </c>
      <c r="CF6" s="35" t="s">
        <v>47</v>
      </c>
      <c r="CG6" s="35" t="s">
        <v>48</v>
      </c>
      <c r="CH6" s="35" t="s">
        <v>33</v>
      </c>
      <c r="CI6" s="35" t="s">
        <v>50</v>
      </c>
    </row>
    <row r="7" spans="1:87" x14ac:dyDescent="0.2">
      <c r="R7" s="29"/>
      <c r="X7" s="30"/>
      <c r="AK7" s="29"/>
      <c r="AQ7" s="30"/>
      <c r="BD7" s="29"/>
      <c r="BJ7" s="30"/>
      <c r="BW7" s="29"/>
      <c r="CC7" s="30"/>
    </row>
    <row r="8" spans="1:87" x14ac:dyDescent="0.2">
      <c r="A8" s="26">
        <v>1</v>
      </c>
      <c r="B8" s="26" t="s">
        <v>68</v>
      </c>
      <c r="C8" s="26" t="s">
        <v>69</v>
      </c>
      <c r="D8" s="26" t="s">
        <v>70</v>
      </c>
      <c r="E8" s="26" t="s">
        <v>54</v>
      </c>
      <c r="F8" s="38">
        <v>6</v>
      </c>
      <c r="G8" s="38">
        <v>3</v>
      </c>
      <c r="H8" s="38">
        <v>4.5</v>
      </c>
      <c r="I8" s="38">
        <v>5.2</v>
      </c>
      <c r="J8" s="38">
        <v>6.7</v>
      </c>
      <c r="K8" s="38">
        <v>9</v>
      </c>
      <c r="L8" s="38">
        <v>6</v>
      </c>
      <c r="M8" s="38">
        <v>7</v>
      </c>
      <c r="N8" s="39">
        <f>SUM(F8:M8)</f>
        <v>47.4</v>
      </c>
      <c r="O8" s="40">
        <f>N8/8</f>
        <v>5.9249999999999998</v>
      </c>
      <c r="P8" s="38">
        <v>6</v>
      </c>
      <c r="Q8" s="41">
        <f>(O8*0.75)+(P8*0.25)</f>
        <v>5.9437499999999996</v>
      </c>
      <c r="R8" s="29"/>
      <c r="S8" s="38">
        <v>2</v>
      </c>
      <c r="T8" s="38">
        <v>4.5</v>
      </c>
      <c r="U8" s="38">
        <v>5.5</v>
      </c>
      <c r="V8" s="44">
        <f>(S8*0.65)+(T8*0.25)+(U8*0.1)</f>
        <v>2.9749999999999996</v>
      </c>
      <c r="W8" s="44">
        <f>(Q8+V8)/2</f>
        <v>4.4593749999999996</v>
      </c>
      <c r="X8" s="30"/>
      <c r="Y8" s="38"/>
      <c r="Z8" s="38"/>
      <c r="AA8" s="38"/>
      <c r="AB8" s="38"/>
      <c r="AC8" s="38"/>
      <c r="AD8" s="38"/>
      <c r="AE8" s="38"/>
      <c r="AF8" s="38"/>
      <c r="AG8" s="39">
        <f>SUM(Y8:AF8)</f>
        <v>0</v>
      </c>
      <c r="AH8" s="40">
        <f>AG8/8</f>
        <v>0</v>
      </c>
      <c r="AI8" s="38"/>
      <c r="AJ8" s="41">
        <f>(AH8*0.75)+(AI8*0.25)</f>
        <v>0</v>
      </c>
      <c r="AK8" s="29"/>
      <c r="AL8" s="38"/>
      <c r="AM8" s="38"/>
      <c r="AN8" s="38"/>
      <c r="AO8" s="44">
        <f>(AL8*0.65)+(AM8*0.25)+(AN8*0.1)</f>
        <v>0</v>
      </c>
      <c r="AP8" s="44">
        <f>(AJ8+AO8)/2</f>
        <v>0</v>
      </c>
      <c r="AQ8" s="30"/>
      <c r="AR8" s="38"/>
      <c r="AS8" s="38"/>
      <c r="AT8" s="38"/>
      <c r="AU8" s="38"/>
      <c r="AV8" s="38"/>
      <c r="AW8" s="38"/>
      <c r="AX8" s="38"/>
      <c r="AY8" s="38"/>
      <c r="AZ8" s="39">
        <f>SUM(AR8:AY8)</f>
        <v>0</v>
      </c>
      <c r="BA8" s="40">
        <f>AZ8/8</f>
        <v>0</v>
      </c>
      <c r="BB8" s="38"/>
      <c r="BC8" s="41">
        <f>(BA8*0.75)+(BB8*0.25)</f>
        <v>0</v>
      </c>
      <c r="BD8" s="29"/>
      <c r="BE8" s="38"/>
      <c r="BF8" s="38"/>
      <c r="BG8" s="38"/>
      <c r="BH8" s="44">
        <f>(BE8*0.65)+(BF8*0.25)+(BG8*0.1)</f>
        <v>0</v>
      </c>
      <c r="BI8" s="44">
        <f>(BC8+BH8)/2</f>
        <v>0</v>
      </c>
      <c r="BJ8" s="30"/>
      <c r="BK8" s="38"/>
      <c r="BL8" s="38"/>
      <c r="BM8" s="38"/>
      <c r="BN8" s="38"/>
      <c r="BO8" s="38"/>
      <c r="BP8" s="38"/>
      <c r="BQ8" s="38"/>
      <c r="BR8" s="38"/>
      <c r="BS8" s="39">
        <f>SUM(BK8:BR8)</f>
        <v>0</v>
      </c>
      <c r="BT8" s="40">
        <f>BS8/8</f>
        <v>0</v>
      </c>
      <c r="BU8" s="38"/>
      <c r="BV8" s="41">
        <f>(BT8*0.75)+(BU8*0.25)</f>
        <v>0</v>
      </c>
      <c r="BW8" s="29"/>
      <c r="BX8" s="38"/>
      <c r="BY8" s="38"/>
      <c r="BZ8" s="38"/>
      <c r="CA8" s="44">
        <f>(BX8*0.65)+(BY8*0.25)+(BZ8*0.1)</f>
        <v>0</v>
      </c>
      <c r="CB8" s="44">
        <f>(BV8+CA8)/2</f>
        <v>0</v>
      </c>
      <c r="CC8" s="30"/>
      <c r="CD8" s="44">
        <f>W8</f>
        <v>4.4593749999999996</v>
      </c>
      <c r="CE8" s="44">
        <f>AP8</f>
        <v>0</v>
      </c>
      <c r="CF8" s="44">
        <f>BI8</f>
        <v>0</v>
      </c>
      <c r="CG8" s="44">
        <f>CB8</f>
        <v>0</v>
      </c>
      <c r="CH8" s="44">
        <f>AVERAGE(CD8:CG8)</f>
        <v>1.1148437499999999</v>
      </c>
      <c r="CI8" s="26">
        <f>RANK(CH8,CH$8:CH$8)</f>
        <v>1</v>
      </c>
    </row>
    <row r="9" spans="1:87" x14ac:dyDescent="0.2"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1"/>
      <c r="S9" s="39"/>
      <c r="T9" s="39"/>
      <c r="U9" s="39"/>
      <c r="V9" s="39"/>
      <c r="W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1"/>
      <c r="AL9" s="39"/>
      <c r="AM9" s="39"/>
      <c r="AN9" s="39"/>
      <c r="AO9" s="39"/>
      <c r="AP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41"/>
      <c r="BE9" s="39"/>
      <c r="BF9" s="39"/>
      <c r="BG9" s="39"/>
      <c r="BH9" s="39"/>
      <c r="BI9" s="39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4"/>
      <c r="CE9" s="44"/>
      <c r="CF9" s="44"/>
      <c r="CG9" s="44"/>
      <c r="CH9" s="44"/>
    </row>
    <row r="10" spans="1:87" x14ac:dyDescent="0.2"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</row>
    <row r="13" spans="1:87" x14ac:dyDescent="0.2">
      <c r="B13" s="26" t="s">
        <v>86</v>
      </c>
    </row>
  </sheetData>
  <mergeCells count="13">
    <mergeCell ref="BK5:BV5"/>
    <mergeCell ref="BX5:CA5"/>
    <mergeCell ref="CD5:CG5"/>
    <mergeCell ref="H1:M1"/>
    <mergeCell ref="AA1:AH1"/>
    <mergeCell ref="AT1:BA1"/>
    <mergeCell ref="BM1:BT1"/>
    <mergeCell ref="F5:Q5"/>
    <mergeCell ref="S5:V5"/>
    <mergeCell ref="Y5:AJ5"/>
    <mergeCell ref="AL5:AO5"/>
    <mergeCell ref="AR5:BC5"/>
    <mergeCell ref="BE5:BH5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3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17" width="5.7109375" style="26" customWidth="1"/>
    <col min="18" max="18" width="3.140625" style="26" customWidth="1"/>
    <col min="19" max="22" width="5.7109375" style="26" customWidth="1"/>
    <col min="23" max="23" width="6.7109375" style="26" customWidth="1"/>
    <col min="24" max="24" width="3.140625" style="26" customWidth="1"/>
    <col min="25" max="36" width="5.7109375" style="26" customWidth="1"/>
    <col min="37" max="37" width="3.140625" style="26" customWidth="1"/>
    <col min="38" max="41" width="5.7109375" style="26" customWidth="1"/>
    <col min="42" max="42" width="6.7109375" style="26" customWidth="1"/>
    <col min="43" max="43" width="3.140625" style="26" customWidth="1"/>
    <col min="44" max="55" width="5.7109375" style="26" customWidth="1"/>
    <col min="56" max="56" width="3.140625" style="26" customWidth="1"/>
    <col min="57" max="60" width="5.7109375" style="26" customWidth="1"/>
    <col min="61" max="61" width="6.7109375" style="26" customWidth="1"/>
    <col min="62" max="62" width="3.140625" style="26" customWidth="1"/>
    <col min="63" max="74" width="5.7109375" style="26" customWidth="1"/>
    <col min="75" max="75" width="3.140625" style="26" customWidth="1"/>
    <col min="76" max="79" width="5.7109375" style="26" customWidth="1"/>
    <col min="80" max="80" width="6.7109375" style="26" customWidth="1"/>
    <col min="81" max="81" width="3.140625" style="26" customWidth="1"/>
    <col min="82" max="86" width="6.7109375" style="26" customWidth="1"/>
    <col min="87" max="87" width="11.5703125" style="26" customWidth="1"/>
    <col min="88" max="16384" width="9.140625" style="26"/>
  </cols>
  <sheetData>
    <row r="1" spans="1:87" x14ac:dyDescent="0.2">
      <c r="A1" s="26" t="s">
        <v>0</v>
      </c>
      <c r="D1" s="26" t="s">
        <v>1</v>
      </c>
      <c r="E1" s="26" t="s">
        <v>56</v>
      </c>
      <c r="F1" s="47" t="s">
        <v>1</v>
      </c>
      <c r="G1" s="47"/>
      <c r="H1" s="97" t="str">
        <f>E1</f>
        <v>Sarah</v>
      </c>
      <c r="I1" s="97"/>
      <c r="J1" s="97"/>
      <c r="K1" s="97"/>
      <c r="L1" s="97"/>
      <c r="M1" s="97"/>
      <c r="N1" s="47"/>
      <c r="O1" s="47"/>
      <c r="P1" s="47"/>
      <c r="R1" s="29"/>
      <c r="X1" s="30"/>
      <c r="Y1" s="26" t="s">
        <v>2</v>
      </c>
      <c r="AA1" s="97" t="str">
        <f>E2</f>
        <v>John</v>
      </c>
      <c r="AB1" s="97"/>
      <c r="AC1" s="97"/>
      <c r="AD1" s="97"/>
      <c r="AE1" s="97"/>
      <c r="AF1" s="97"/>
      <c r="AG1" s="97"/>
      <c r="AH1" s="97"/>
      <c r="AI1" s="47"/>
      <c r="AK1" s="29"/>
      <c r="AQ1" s="30"/>
      <c r="AR1" s="26" t="s">
        <v>3</v>
      </c>
      <c r="AT1" s="97" t="str">
        <f>E3</f>
        <v>Mark</v>
      </c>
      <c r="AU1" s="97"/>
      <c r="AV1" s="97"/>
      <c r="AW1" s="97"/>
      <c r="AX1" s="97"/>
      <c r="AY1" s="97"/>
      <c r="AZ1" s="97"/>
      <c r="BA1" s="97"/>
      <c r="BB1" s="47"/>
      <c r="BD1" s="29"/>
      <c r="BJ1" s="30"/>
      <c r="BK1" s="26" t="s">
        <v>4</v>
      </c>
      <c r="BM1" s="97" t="str">
        <f>E4</f>
        <v>Roy</v>
      </c>
      <c r="BN1" s="97"/>
      <c r="BO1" s="97"/>
      <c r="BP1" s="97"/>
      <c r="BQ1" s="97"/>
      <c r="BR1" s="97"/>
      <c r="BS1" s="97"/>
      <c r="BT1" s="97"/>
      <c r="BU1" s="47"/>
      <c r="BW1" s="29"/>
      <c r="BX1" s="45"/>
      <c r="BY1" s="45"/>
      <c r="BZ1" s="45"/>
      <c r="CA1" s="45"/>
      <c r="CB1" s="45"/>
      <c r="CC1" s="30"/>
      <c r="CI1" s="31">
        <f ca="1">NOW()</f>
        <v>42636.704860300924</v>
      </c>
    </row>
    <row r="2" spans="1:87" x14ac:dyDescent="0.2">
      <c r="A2" s="32" t="s">
        <v>5</v>
      </c>
      <c r="B2" s="32"/>
      <c r="D2" s="26" t="s">
        <v>2</v>
      </c>
      <c r="E2" s="26" t="s">
        <v>57</v>
      </c>
      <c r="R2" s="29"/>
      <c r="X2" s="30"/>
      <c r="AK2" s="29"/>
      <c r="AQ2" s="30"/>
      <c r="BD2" s="29"/>
      <c r="BJ2" s="30"/>
      <c r="BW2" s="29"/>
      <c r="BX2" s="45"/>
      <c r="BY2" s="45"/>
      <c r="BZ2" s="45"/>
      <c r="CA2" s="45"/>
      <c r="CB2" s="45"/>
      <c r="CC2" s="30"/>
      <c r="CI2" s="33">
        <f ca="1">NOW()</f>
        <v>42636.704860300924</v>
      </c>
    </row>
    <row r="3" spans="1:87" x14ac:dyDescent="0.2">
      <c r="A3" s="26" t="s">
        <v>87</v>
      </c>
      <c r="C3" s="26" t="s">
        <v>7</v>
      </c>
      <c r="D3" s="26" t="s">
        <v>3</v>
      </c>
      <c r="E3" s="26" t="s">
        <v>59</v>
      </c>
      <c r="R3" s="29"/>
      <c r="X3" s="30"/>
      <c r="AK3" s="29"/>
      <c r="AQ3" s="30"/>
      <c r="BD3" s="29"/>
      <c r="BJ3" s="30"/>
      <c r="BW3" s="29"/>
      <c r="BX3" s="45"/>
      <c r="BY3" s="45"/>
      <c r="BZ3" s="45"/>
      <c r="CA3" s="45"/>
      <c r="CB3" s="45"/>
      <c r="CC3" s="30"/>
    </row>
    <row r="4" spans="1:87" x14ac:dyDescent="0.2">
      <c r="D4" s="26" t="s">
        <v>4</v>
      </c>
      <c r="E4" s="26" t="s">
        <v>62</v>
      </c>
      <c r="R4" s="29"/>
      <c r="X4" s="30"/>
      <c r="AK4" s="29"/>
      <c r="AQ4" s="30"/>
      <c r="BD4" s="29"/>
      <c r="BJ4" s="30"/>
      <c r="BW4" s="29"/>
      <c r="BX4" s="45"/>
      <c r="BY4" s="45"/>
      <c r="BZ4" s="45"/>
      <c r="CA4" s="45"/>
      <c r="CB4" s="45"/>
      <c r="CC4" s="30"/>
    </row>
    <row r="5" spans="1:87" x14ac:dyDescent="0.2">
      <c r="F5" s="96" t="s">
        <v>9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36"/>
      <c r="S5" s="96" t="s">
        <v>11</v>
      </c>
      <c r="T5" s="96"/>
      <c r="U5" s="96"/>
      <c r="V5" s="96"/>
      <c r="W5" s="46" t="s">
        <v>14</v>
      </c>
      <c r="X5" s="30"/>
      <c r="Y5" s="96" t="s">
        <v>9</v>
      </c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36"/>
      <c r="AL5" s="96" t="s">
        <v>11</v>
      </c>
      <c r="AM5" s="96"/>
      <c r="AN5" s="96"/>
      <c r="AO5" s="96"/>
      <c r="AP5" s="46" t="s">
        <v>14</v>
      </c>
      <c r="AQ5" s="30"/>
      <c r="AR5" s="96" t="s">
        <v>9</v>
      </c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36"/>
      <c r="BE5" s="96" t="s">
        <v>11</v>
      </c>
      <c r="BF5" s="96"/>
      <c r="BG5" s="96"/>
      <c r="BH5" s="96"/>
      <c r="BI5" s="46" t="s">
        <v>14</v>
      </c>
      <c r="BJ5" s="30"/>
      <c r="BK5" s="96" t="s">
        <v>9</v>
      </c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36"/>
      <c r="BX5" s="96" t="s">
        <v>11</v>
      </c>
      <c r="BY5" s="96"/>
      <c r="BZ5" s="96"/>
      <c r="CA5" s="96"/>
      <c r="CB5" s="46" t="s">
        <v>14</v>
      </c>
      <c r="CC5" s="30"/>
      <c r="CD5" s="96" t="s">
        <v>15</v>
      </c>
      <c r="CE5" s="96"/>
      <c r="CF5" s="96"/>
      <c r="CG5" s="96"/>
      <c r="CH5" s="46" t="s">
        <v>63</v>
      </c>
    </row>
    <row r="6" spans="1:87" s="46" customFormat="1" x14ac:dyDescent="0.2">
      <c r="A6" s="46" t="s">
        <v>18</v>
      </c>
      <c r="B6" s="46" t="s">
        <v>19</v>
      </c>
      <c r="C6" s="46" t="s">
        <v>20</v>
      </c>
      <c r="D6" s="46" t="s">
        <v>21</v>
      </c>
      <c r="E6" s="46" t="s">
        <v>22</v>
      </c>
      <c r="F6" s="46" t="s">
        <v>23</v>
      </c>
      <c r="G6" s="46" t="s">
        <v>66</v>
      </c>
      <c r="H6" s="46" t="s">
        <v>80</v>
      </c>
      <c r="I6" s="46" t="s">
        <v>81</v>
      </c>
      <c r="J6" s="46" t="s">
        <v>82</v>
      </c>
      <c r="K6" s="46" t="s">
        <v>83</v>
      </c>
      <c r="L6" s="46" t="s">
        <v>84</v>
      </c>
      <c r="M6" s="46" t="s">
        <v>85</v>
      </c>
      <c r="N6" s="46" t="s">
        <v>31</v>
      </c>
      <c r="O6" s="46" t="s">
        <v>32</v>
      </c>
      <c r="P6" s="46" t="s">
        <v>20</v>
      </c>
      <c r="Q6" s="46" t="s">
        <v>33</v>
      </c>
      <c r="R6" s="36"/>
      <c r="S6" s="46" t="s">
        <v>40</v>
      </c>
      <c r="T6" s="46" t="s">
        <v>41</v>
      </c>
      <c r="U6" s="46" t="s">
        <v>20</v>
      </c>
      <c r="V6" s="46" t="s">
        <v>33</v>
      </c>
      <c r="W6" s="46" t="s">
        <v>44</v>
      </c>
      <c r="X6" s="37"/>
      <c r="Y6" s="46" t="s">
        <v>23</v>
      </c>
      <c r="Z6" s="46" t="s">
        <v>66</v>
      </c>
      <c r="AA6" s="46" t="s">
        <v>80</v>
      </c>
      <c r="AB6" s="46" t="s">
        <v>81</v>
      </c>
      <c r="AC6" s="46" t="s">
        <v>82</v>
      </c>
      <c r="AD6" s="46" t="s">
        <v>83</v>
      </c>
      <c r="AE6" s="46" t="s">
        <v>84</v>
      </c>
      <c r="AF6" s="46" t="s">
        <v>85</v>
      </c>
      <c r="AG6" s="46" t="s">
        <v>31</v>
      </c>
      <c r="AH6" s="46" t="s">
        <v>32</v>
      </c>
      <c r="AI6" s="46" t="s">
        <v>20</v>
      </c>
      <c r="AJ6" s="46" t="s">
        <v>33</v>
      </c>
      <c r="AK6" s="36"/>
      <c r="AL6" s="46" t="s">
        <v>40</v>
      </c>
      <c r="AM6" s="46" t="s">
        <v>41</v>
      </c>
      <c r="AN6" s="46" t="s">
        <v>20</v>
      </c>
      <c r="AO6" s="46" t="s">
        <v>33</v>
      </c>
      <c r="AP6" s="46" t="s">
        <v>44</v>
      </c>
      <c r="AQ6" s="37"/>
      <c r="AR6" s="46" t="s">
        <v>23</v>
      </c>
      <c r="AS6" s="46" t="s">
        <v>66</v>
      </c>
      <c r="AT6" s="46" t="s">
        <v>80</v>
      </c>
      <c r="AU6" s="46" t="s">
        <v>81</v>
      </c>
      <c r="AV6" s="46" t="s">
        <v>82</v>
      </c>
      <c r="AW6" s="46" t="s">
        <v>83</v>
      </c>
      <c r="AX6" s="46" t="s">
        <v>84</v>
      </c>
      <c r="AY6" s="46" t="s">
        <v>85</v>
      </c>
      <c r="AZ6" s="46" t="s">
        <v>31</v>
      </c>
      <c r="BA6" s="46" t="s">
        <v>32</v>
      </c>
      <c r="BB6" s="46" t="s">
        <v>20</v>
      </c>
      <c r="BC6" s="46" t="s">
        <v>33</v>
      </c>
      <c r="BD6" s="36"/>
      <c r="BE6" s="46" t="s">
        <v>40</v>
      </c>
      <c r="BF6" s="46" t="s">
        <v>41</v>
      </c>
      <c r="BG6" s="46" t="s">
        <v>20</v>
      </c>
      <c r="BH6" s="46" t="s">
        <v>33</v>
      </c>
      <c r="BI6" s="46" t="s">
        <v>44</v>
      </c>
      <c r="BJ6" s="37"/>
      <c r="BK6" s="46" t="s">
        <v>23</v>
      </c>
      <c r="BL6" s="46" t="s">
        <v>66</v>
      </c>
      <c r="BM6" s="46" t="s">
        <v>80</v>
      </c>
      <c r="BN6" s="46" t="s">
        <v>81</v>
      </c>
      <c r="BO6" s="46" t="s">
        <v>82</v>
      </c>
      <c r="BP6" s="46" t="s">
        <v>83</v>
      </c>
      <c r="BQ6" s="46" t="s">
        <v>84</v>
      </c>
      <c r="BR6" s="46" t="s">
        <v>85</v>
      </c>
      <c r="BS6" s="46" t="s">
        <v>31</v>
      </c>
      <c r="BT6" s="46" t="s">
        <v>32</v>
      </c>
      <c r="BU6" s="46" t="s">
        <v>20</v>
      </c>
      <c r="BV6" s="46" t="s">
        <v>33</v>
      </c>
      <c r="BW6" s="36"/>
      <c r="BX6" s="46" t="s">
        <v>40</v>
      </c>
      <c r="BY6" s="46" t="s">
        <v>41</v>
      </c>
      <c r="BZ6" s="46" t="s">
        <v>20</v>
      </c>
      <c r="CA6" s="46" t="s">
        <v>33</v>
      </c>
      <c r="CB6" s="46" t="s">
        <v>44</v>
      </c>
      <c r="CC6" s="37"/>
      <c r="CD6" s="46" t="s">
        <v>45</v>
      </c>
      <c r="CE6" s="46" t="s">
        <v>46</v>
      </c>
      <c r="CF6" s="46" t="s">
        <v>47</v>
      </c>
      <c r="CG6" s="46" t="s">
        <v>48</v>
      </c>
      <c r="CH6" s="46" t="s">
        <v>33</v>
      </c>
      <c r="CI6" s="46" t="s">
        <v>50</v>
      </c>
    </row>
    <row r="7" spans="1:87" x14ac:dyDescent="0.2">
      <c r="R7" s="29"/>
      <c r="X7" s="30"/>
      <c r="AK7" s="29"/>
      <c r="AQ7" s="30"/>
      <c r="BD7" s="29"/>
      <c r="BJ7" s="30"/>
      <c r="BW7" s="29"/>
      <c r="CC7" s="30"/>
    </row>
    <row r="8" spans="1:87" x14ac:dyDescent="0.2">
      <c r="A8" s="26">
        <v>1</v>
      </c>
      <c r="B8" s="26" t="s">
        <v>68</v>
      </c>
      <c r="C8" s="26" t="s">
        <v>69</v>
      </c>
      <c r="D8" s="26" t="s">
        <v>70</v>
      </c>
      <c r="E8" s="26" t="s">
        <v>54</v>
      </c>
      <c r="F8" s="38">
        <v>6</v>
      </c>
      <c r="G8" s="38">
        <v>3</v>
      </c>
      <c r="H8" s="38">
        <v>4.5</v>
      </c>
      <c r="I8" s="38">
        <v>5.2</v>
      </c>
      <c r="J8" s="38">
        <v>6.7</v>
      </c>
      <c r="K8" s="38">
        <v>9</v>
      </c>
      <c r="L8" s="38">
        <v>6</v>
      </c>
      <c r="M8" s="43">
        <v>7</v>
      </c>
      <c r="N8" s="39">
        <f>SUM(F8:M8)</f>
        <v>47.4</v>
      </c>
      <c r="O8" s="40">
        <f>N8/8</f>
        <v>5.9249999999999998</v>
      </c>
      <c r="P8" s="38">
        <v>6</v>
      </c>
      <c r="Q8" s="41">
        <f>(O8*0.9)+(P8*0.1)</f>
        <v>5.9324999999999992</v>
      </c>
      <c r="R8" s="29"/>
      <c r="S8" s="38">
        <v>2</v>
      </c>
      <c r="T8" s="38">
        <v>4.5</v>
      </c>
      <c r="U8" s="38">
        <v>5.5</v>
      </c>
      <c r="V8" s="44">
        <f>(S8*0.65)+(T8*0.25)+(U8*0.1)</f>
        <v>2.9749999999999996</v>
      </c>
      <c r="W8" s="44">
        <f>(Q8+V8)/2</f>
        <v>4.4537499999999994</v>
      </c>
      <c r="X8" s="30"/>
      <c r="Y8" s="38"/>
      <c r="Z8" s="38"/>
      <c r="AA8" s="38"/>
      <c r="AB8" s="38"/>
      <c r="AC8" s="38"/>
      <c r="AD8" s="38"/>
      <c r="AE8" s="38"/>
      <c r="AF8" s="38"/>
      <c r="AG8" s="39">
        <f>SUM(Y8:AF8)</f>
        <v>0</v>
      </c>
      <c r="AH8" s="40">
        <f>AG8/8</f>
        <v>0</v>
      </c>
      <c r="AI8" s="38"/>
      <c r="AJ8" s="41">
        <f>(AH8*0.9)+(AI8*0.1)</f>
        <v>0</v>
      </c>
      <c r="AK8" s="29"/>
      <c r="AL8" s="38"/>
      <c r="AM8" s="38"/>
      <c r="AN8" s="38"/>
      <c r="AO8" s="44">
        <f>(AL8*0.65)+(AM8*0.25)+(AN8*0.1)</f>
        <v>0</v>
      </c>
      <c r="AP8" s="44">
        <f>(AJ8+AO8)/2</f>
        <v>0</v>
      </c>
      <c r="AQ8" s="30"/>
      <c r="AR8" s="38"/>
      <c r="AS8" s="38"/>
      <c r="AT8" s="38"/>
      <c r="AU8" s="38"/>
      <c r="AV8" s="38"/>
      <c r="AW8" s="38"/>
      <c r="AX8" s="38"/>
      <c r="AY8" s="38"/>
      <c r="AZ8" s="39">
        <f>SUM(AR8:AY8)</f>
        <v>0</v>
      </c>
      <c r="BA8" s="40">
        <f>AZ8/8</f>
        <v>0</v>
      </c>
      <c r="BB8" s="38"/>
      <c r="BC8" s="41">
        <f>(BA8*0.9)+(BB8*0.1)</f>
        <v>0</v>
      </c>
      <c r="BD8" s="29"/>
      <c r="BE8" s="38"/>
      <c r="BF8" s="38"/>
      <c r="BG8" s="38"/>
      <c r="BH8" s="44">
        <f>(BE8*0.65)+(BF8*0.25)+(BG8*0.1)</f>
        <v>0</v>
      </c>
      <c r="BI8" s="44">
        <f>(BC8+BH8)/2</f>
        <v>0</v>
      </c>
      <c r="BJ8" s="30"/>
      <c r="BK8" s="38"/>
      <c r="BL8" s="38"/>
      <c r="BM8" s="38"/>
      <c r="BN8" s="38"/>
      <c r="BO8" s="38"/>
      <c r="BP8" s="38"/>
      <c r="BQ8" s="38"/>
      <c r="BR8" s="38"/>
      <c r="BS8" s="39">
        <f>SUM(BK8:BR8)</f>
        <v>0</v>
      </c>
      <c r="BT8" s="40">
        <f>BS8/8</f>
        <v>0</v>
      </c>
      <c r="BU8" s="38"/>
      <c r="BV8" s="41">
        <f>(BT8*0.9)+(BU8*0.1)</f>
        <v>0</v>
      </c>
      <c r="BW8" s="29"/>
      <c r="BX8" s="38"/>
      <c r="BY8" s="38"/>
      <c r="BZ8" s="38"/>
      <c r="CA8" s="44">
        <f>(BX8*0.65)+(BY8*0.25)+(BZ8*0.1)</f>
        <v>0</v>
      </c>
      <c r="CB8" s="44">
        <f>(BV8+CA8)/2</f>
        <v>0</v>
      </c>
      <c r="CC8" s="30"/>
      <c r="CD8" s="44">
        <f>W8</f>
        <v>4.4537499999999994</v>
      </c>
      <c r="CE8" s="44">
        <f>AP8</f>
        <v>0</v>
      </c>
      <c r="CF8" s="44">
        <f>BI8</f>
        <v>0</v>
      </c>
      <c r="CG8" s="44">
        <f>CB8</f>
        <v>0</v>
      </c>
      <c r="CH8" s="44">
        <f>AVERAGE(CD8:CG8)</f>
        <v>1.1134374999999999</v>
      </c>
      <c r="CI8" s="26">
        <f>RANK(CH8,CH$8:CH$8)</f>
        <v>1</v>
      </c>
    </row>
    <row r="9" spans="1:87" x14ac:dyDescent="0.2"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1"/>
      <c r="S9" s="39"/>
      <c r="T9" s="39"/>
      <c r="U9" s="39"/>
      <c r="V9" s="39"/>
      <c r="W9" s="44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1"/>
      <c r="AL9" s="39"/>
      <c r="AM9" s="39"/>
      <c r="AN9" s="39"/>
      <c r="AO9" s="39"/>
      <c r="AP9" s="44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41"/>
      <c r="BE9" s="39"/>
      <c r="BF9" s="39"/>
      <c r="BG9" s="39"/>
      <c r="BH9" s="39"/>
      <c r="BI9" s="44"/>
      <c r="CD9" s="44"/>
      <c r="CE9" s="44"/>
      <c r="CF9" s="44"/>
      <c r="CG9" s="44"/>
      <c r="CH9" s="44"/>
    </row>
    <row r="13" spans="1:87" x14ac:dyDescent="0.2">
      <c r="B13" s="26" t="s">
        <v>88</v>
      </c>
    </row>
  </sheetData>
  <mergeCells count="13">
    <mergeCell ref="BK5:BV5"/>
    <mergeCell ref="BX5:CA5"/>
    <mergeCell ref="CD5:CG5"/>
    <mergeCell ref="H1:M1"/>
    <mergeCell ref="AA1:AH1"/>
    <mergeCell ref="AT1:BA1"/>
    <mergeCell ref="BM1:BT1"/>
    <mergeCell ref="F5:Q5"/>
    <mergeCell ref="S5:V5"/>
    <mergeCell ref="Y5:AJ5"/>
    <mergeCell ref="AL5:AO5"/>
    <mergeCell ref="AR5:BC5"/>
    <mergeCell ref="BE5:BH5"/>
  </mergeCells>
  <pageMargins left="0.75" right="0.75" top="1" bottom="1" header="0.5" footer="0.5"/>
  <pageSetup paperSize="9" scale="89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11" width="5.7109375" style="26" customWidth="1"/>
    <col min="12" max="12" width="6.7109375" style="26" customWidth="1"/>
    <col min="13" max="13" width="3.42578125" style="26" customWidth="1"/>
    <col min="14" max="19" width="5.7109375" style="26" customWidth="1"/>
    <col min="20" max="20" width="6.7109375" style="26" customWidth="1"/>
    <col min="21" max="21" width="3.140625" style="26" customWidth="1"/>
    <col min="22" max="27" width="5.7109375" style="26" customWidth="1"/>
    <col min="28" max="28" width="6.7109375" style="26" customWidth="1"/>
    <col min="29" max="29" width="3.140625" style="26" customWidth="1"/>
    <col min="30" max="35" width="5.7109375" style="26" customWidth="1"/>
    <col min="36" max="36" width="6.7109375" style="26" customWidth="1"/>
    <col min="37" max="37" width="3.140625" style="26" customWidth="1"/>
    <col min="38" max="42" width="8.7109375" style="26" customWidth="1"/>
    <col min="43" max="43" width="11.42578125" style="26" customWidth="1"/>
    <col min="44" max="16384" width="9.140625" style="26"/>
  </cols>
  <sheetData>
    <row r="1" spans="1:43" x14ac:dyDescent="0.2">
      <c r="A1" s="26" t="s">
        <v>0</v>
      </c>
      <c r="D1" s="26" t="s">
        <v>1</v>
      </c>
      <c r="E1" s="26" t="s">
        <v>56</v>
      </c>
      <c r="F1" s="26" t="s">
        <v>1</v>
      </c>
      <c r="H1" s="26" t="str">
        <f>E1</f>
        <v>Sarah</v>
      </c>
      <c r="K1" s="97"/>
      <c r="L1" s="97"/>
      <c r="M1" s="30"/>
      <c r="N1" s="26" t="s">
        <v>2</v>
      </c>
      <c r="P1" s="26" t="str">
        <f>E2</f>
        <v>John</v>
      </c>
      <c r="S1" s="97"/>
      <c r="T1" s="97"/>
      <c r="U1" s="51"/>
      <c r="V1" s="26" t="s">
        <v>3</v>
      </c>
      <c r="X1" s="26" t="str">
        <f>E3</f>
        <v>Mark</v>
      </c>
      <c r="AA1" s="97"/>
      <c r="AB1" s="97"/>
      <c r="AC1" s="30"/>
      <c r="AD1" s="26" t="s">
        <v>4</v>
      </c>
      <c r="AF1" s="26" t="str">
        <f>E4</f>
        <v>Roy</v>
      </c>
      <c r="AI1" s="97"/>
      <c r="AJ1" s="97"/>
      <c r="AK1" s="30"/>
      <c r="AQ1" s="31">
        <f ca="1">NOW()</f>
        <v>42636.704860300924</v>
      </c>
    </row>
    <row r="2" spans="1:43" x14ac:dyDescent="0.2">
      <c r="A2" s="32" t="s">
        <v>5</v>
      </c>
      <c r="D2" s="26" t="s">
        <v>2</v>
      </c>
      <c r="E2" s="26" t="s">
        <v>57</v>
      </c>
      <c r="M2" s="30"/>
      <c r="U2" s="51"/>
      <c r="AC2" s="30"/>
      <c r="AK2" s="30"/>
      <c r="AQ2" s="33">
        <f ca="1">NOW()</f>
        <v>42636.704860300924</v>
      </c>
    </row>
    <row r="3" spans="1:43" x14ac:dyDescent="0.2">
      <c r="A3" s="26" t="s">
        <v>89</v>
      </c>
      <c r="C3" s="26" t="s">
        <v>7</v>
      </c>
      <c r="D3" s="26" t="s">
        <v>3</v>
      </c>
      <c r="E3" s="26" t="s">
        <v>59</v>
      </c>
      <c r="M3" s="30"/>
      <c r="U3" s="51"/>
      <c r="AC3" s="30"/>
      <c r="AK3" s="30"/>
    </row>
    <row r="4" spans="1:43" x14ac:dyDescent="0.2">
      <c r="D4" s="26" t="s">
        <v>4</v>
      </c>
      <c r="E4" s="26" t="s">
        <v>62</v>
      </c>
      <c r="M4" s="30"/>
      <c r="U4" s="51"/>
      <c r="AC4" s="30"/>
      <c r="AK4" s="30"/>
    </row>
    <row r="5" spans="1:43" x14ac:dyDescent="0.2">
      <c r="F5" s="48"/>
      <c r="G5" s="48"/>
      <c r="H5" s="48"/>
      <c r="I5" s="48"/>
      <c r="J5" s="48"/>
      <c r="K5" s="48"/>
      <c r="L5" s="48" t="s">
        <v>65</v>
      </c>
      <c r="M5" s="30"/>
      <c r="N5" s="48"/>
      <c r="O5" s="48"/>
      <c r="P5" s="48"/>
      <c r="Q5" s="48"/>
      <c r="R5" s="48"/>
      <c r="S5" s="48"/>
      <c r="T5" s="48" t="s">
        <v>65</v>
      </c>
      <c r="U5" s="30"/>
      <c r="V5" s="48"/>
      <c r="W5" s="48"/>
      <c r="X5" s="48"/>
      <c r="Y5" s="48"/>
      <c r="Z5" s="48"/>
      <c r="AA5" s="48"/>
      <c r="AB5" s="48" t="s">
        <v>65</v>
      </c>
      <c r="AC5" s="30"/>
      <c r="AD5" s="48"/>
      <c r="AE5" s="48"/>
      <c r="AF5" s="48"/>
      <c r="AG5" s="48"/>
      <c r="AH5" s="48"/>
      <c r="AI5" s="48"/>
      <c r="AJ5" s="48" t="s">
        <v>65</v>
      </c>
      <c r="AK5" s="30"/>
      <c r="AL5" s="96" t="s">
        <v>15</v>
      </c>
      <c r="AM5" s="96"/>
      <c r="AN5" s="96"/>
      <c r="AO5" s="96"/>
      <c r="AP5" s="48" t="s">
        <v>63</v>
      </c>
    </row>
    <row r="6" spans="1:43" s="48" customFormat="1" x14ac:dyDescent="0.2">
      <c r="A6" s="48" t="s">
        <v>18</v>
      </c>
      <c r="B6" s="48" t="s">
        <v>19</v>
      </c>
      <c r="C6" s="48" t="s">
        <v>20</v>
      </c>
      <c r="D6" s="48" t="s">
        <v>21</v>
      </c>
      <c r="E6" s="48" t="s">
        <v>22</v>
      </c>
      <c r="F6" s="52" t="s">
        <v>40</v>
      </c>
      <c r="G6" s="48" t="s">
        <v>42</v>
      </c>
      <c r="H6" s="52" t="s">
        <v>43</v>
      </c>
      <c r="I6" s="52" t="s">
        <v>41</v>
      </c>
      <c r="J6" s="48" t="s">
        <v>20</v>
      </c>
      <c r="K6" s="48" t="s">
        <v>33</v>
      </c>
      <c r="L6" s="48" t="s">
        <v>44</v>
      </c>
      <c r="M6" s="37"/>
      <c r="N6" s="52" t="s">
        <v>40</v>
      </c>
      <c r="O6" s="48" t="s">
        <v>42</v>
      </c>
      <c r="P6" s="52" t="s">
        <v>43</v>
      </c>
      <c r="Q6" s="52" t="s">
        <v>41</v>
      </c>
      <c r="R6" s="48" t="s">
        <v>20</v>
      </c>
      <c r="S6" s="48" t="s">
        <v>33</v>
      </c>
      <c r="T6" s="48" t="s">
        <v>44</v>
      </c>
      <c r="U6" s="37"/>
      <c r="V6" s="52" t="s">
        <v>40</v>
      </c>
      <c r="W6" s="48" t="s">
        <v>42</v>
      </c>
      <c r="X6" s="52" t="s">
        <v>43</v>
      </c>
      <c r="Y6" s="52" t="s">
        <v>41</v>
      </c>
      <c r="Z6" s="48" t="s">
        <v>20</v>
      </c>
      <c r="AA6" s="48" t="s">
        <v>33</v>
      </c>
      <c r="AB6" s="48" t="s">
        <v>44</v>
      </c>
      <c r="AC6" s="37"/>
      <c r="AD6" s="52" t="s">
        <v>40</v>
      </c>
      <c r="AE6" s="48" t="s">
        <v>42</v>
      </c>
      <c r="AF6" s="52" t="s">
        <v>43</v>
      </c>
      <c r="AG6" s="52" t="s">
        <v>41</v>
      </c>
      <c r="AH6" s="48" t="s">
        <v>20</v>
      </c>
      <c r="AI6" s="48" t="s">
        <v>33</v>
      </c>
      <c r="AJ6" s="48" t="s">
        <v>44</v>
      </c>
      <c r="AK6" s="37"/>
      <c r="AL6" s="48" t="s">
        <v>45</v>
      </c>
      <c r="AM6" s="48" t="s">
        <v>46</v>
      </c>
      <c r="AN6" s="48" t="s">
        <v>47</v>
      </c>
      <c r="AO6" s="48" t="s">
        <v>48</v>
      </c>
      <c r="AP6" s="48" t="s">
        <v>33</v>
      </c>
      <c r="AQ6" s="48" t="s">
        <v>49</v>
      </c>
    </row>
    <row r="7" spans="1:43" x14ac:dyDescent="0.2">
      <c r="M7" s="30"/>
      <c r="U7" s="30"/>
      <c r="AC7" s="30"/>
      <c r="AK7" s="30"/>
    </row>
    <row r="8" spans="1:43" x14ac:dyDescent="0.2">
      <c r="A8" s="26">
        <v>1</v>
      </c>
      <c r="B8" s="26" t="s">
        <v>57</v>
      </c>
      <c r="C8" s="29"/>
      <c r="D8" s="29"/>
      <c r="E8" s="29"/>
      <c r="F8" s="29"/>
      <c r="G8" s="53"/>
      <c r="H8" s="53"/>
      <c r="I8" s="53"/>
      <c r="J8" s="53"/>
      <c r="K8" s="54"/>
      <c r="L8" s="54"/>
      <c r="M8" s="30"/>
      <c r="N8" s="29"/>
      <c r="O8" s="53"/>
      <c r="P8" s="53"/>
      <c r="Q8" s="53"/>
      <c r="R8" s="53"/>
      <c r="S8" s="54"/>
      <c r="T8" s="54"/>
      <c r="U8" s="30"/>
      <c r="V8" s="29"/>
      <c r="W8" s="53"/>
      <c r="X8" s="53"/>
      <c r="Y8" s="53"/>
      <c r="Z8" s="53"/>
      <c r="AA8" s="54"/>
      <c r="AB8" s="54"/>
      <c r="AC8" s="30"/>
      <c r="AD8" s="29"/>
      <c r="AE8" s="53"/>
      <c r="AF8" s="53"/>
      <c r="AG8" s="53"/>
      <c r="AH8" s="53"/>
      <c r="AI8" s="54"/>
      <c r="AJ8" s="54"/>
      <c r="AK8" s="30"/>
      <c r="AL8" s="54"/>
      <c r="AM8" s="54"/>
      <c r="AN8" s="54"/>
      <c r="AO8" s="54"/>
      <c r="AP8" s="54"/>
      <c r="AQ8" s="29"/>
    </row>
    <row r="9" spans="1:43" x14ac:dyDescent="0.2">
      <c r="A9" s="26">
        <v>2</v>
      </c>
      <c r="B9" s="26" t="s">
        <v>90</v>
      </c>
      <c r="C9" s="26" t="s">
        <v>91</v>
      </c>
      <c r="D9" s="26" t="s">
        <v>92</v>
      </c>
      <c r="E9" s="26" t="s">
        <v>93</v>
      </c>
      <c r="F9" s="38">
        <v>6</v>
      </c>
      <c r="G9" s="38">
        <v>5.5</v>
      </c>
      <c r="H9" s="42">
        <f>(F9*0.7)+(G9*0.3)</f>
        <v>5.85</v>
      </c>
      <c r="I9" s="43">
        <v>5.6</v>
      </c>
      <c r="J9" s="38">
        <v>6.5</v>
      </c>
      <c r="K9" s="44">
        <f>(H9*0.5)+(I9*0.25)+(J9*0.25)</f>
        <v>5.9499999999999993</v>
      </c>
      <c r="L9" s="44">
        <f>K9</f>
        <v>5.9499999999999993</v>
      </c>
      <c r="M9" s="30"/>
      <c r="N9" s="38"/>
      <c r="O9" s="38"/>
      <c r="P9" s="42">
        <f>(N9*0.7)+(O9*0.3)</f>
        <v>0</v>
      </c>
      <c r="Q9" s="43"/>
      <c r="R9" s="38"/>
      <c r="S9" s="44">
        <f>(P9*0.5)+(Q9*0.25)+(R9*0.25)</f>
        <v>0</v>
      </c>
      <c r="T9" s="44">
        <f>S9</f>
        <v>0</v>
      </c>
      <c r="U9" s="30"/>
      <c r="V9" s="38"/>
      <c r="W9" s="38"/>
      <c r="X9" s="42">
        <f>(V9*0.7)+(W9*0.3)</f>
        <v>0</v>
      </c>
      <c r="Y9" s="43"/>
      <c r="Z9" s="38"/>
      <c r="AA9" s="44">
        <f>(X9*0.5)+(Y9*0.25)+(Z9*0.25)</f>
        <v>0</v>
      </c>
      <c r="AB9" s="44">
        <f>AA9</f>
        <v>0</v>
      </c>
      <c r="AC9" s="30"/>
      <c r="AD9" s="38"/>
      <c r="AE9" s="38"/>
      <c r="AF9" s="42">
        <f>(AD9*0.7)+(AE9*0.3)</f>
        <v>0</v>
      </c>
      <c r="AG9" s="43"/>
      <c r="AH9" s="38"/>
      <c r="AI9" s="44">
        <f>(AF9*0.5)+(AG9*0.25)+(AH9*0.25)</f>
        <v>0</v>
      </c>
      <c r="AJ9" s="44">
        <f>AI9</f>
        <v>0</v>
      </c>
      <c r="AK9" s="30"/>
      <c r="AL9" s="44">
        <f>L9</f>
        <v>5.9499999999999993</v>
      </c>
      <c r="AM9" s="44">
        <f>T9</f>
        <v>0</v>
      </c>
      <c r="AN9" s="44">
        <f>AB9</f>
        <v>0</v>
      </c>
      <c r="AO9" s="44">
        <f>AJ9</f>
        <v>0</v>
      </c>
      <c r="AP9" s="44">
        <f>AVERAGE(AL9:AO9)</f>
        <v>1.4874999999999998</v>
      </c>
    </row>
    <row r="13" spans="1:43" x14ac:dyDescent="0.2">
      <c r="B13" s="34" t="s">
        <v>94</v>
      </c>
    </row>
    <row r="15" spans="1:43" x14ac:dyDescent="0.2">
      <c r="B15" s="55" t="s">
        <v>95</v>
      </c>
    </row>
  </sheetData>
  <mergeCells count="5">
    <mergeCell ref="K1:L1"/>
    <mergeCell ref="S1:T1"/>
    <mergeCell ref="AA1:AB1"/>
    <mergeCell ref="AI1:AJ1"/>
    <mergeCell ref="AL5:AO5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8" width="5.7109375" style="26" customWidth="1"/>
    <col min="9" max="9" width="6.7109375" style="26" customWidth="1"/>
    <col min="10" max="10" width="3.140625" style="26" customWidth="1"/>
    <col min="11" max="13" width="5.7109375" style="26" customWidth="1"/>
    <col min="14" max="14" width="6.7109375" style="26" customWidth="1"/>
    <col min="15" max="15" width="3.140625" style="26" customWidth="1"/>
    <col min="16" max="18" width="5.7109375" style="26" customWidth="1"/>
    <col min="19" max="19" width="6.7109375" style="26" customWidth="1"/>
    <col min="20" max="20" width="3.140625" style="26" customWidth="1"/>
    <col min="21" max="24" width="5.7109375" style="26" customWidth="1"/>
    <col min="25" max="25" width="3.140625" style="26" customWidth="1"/>
    <col min="26" max="30" width="8.7109375" style="26" customWidth="1"/>
    <col min="31" max="31" width="11.42578125" style="26" customWidth="1"/>
    <col min="32" max="16384" width="9.140625" style="26"/>
  </cols>
  <sheetData>
    <row r="1" spans="1:31" x14ac:dyDescent="0.2">
      <c r="A1" s="26" t="s">
        <v>0</v>
      </c>
      <c r="D1" s="26" t="s">
        <v>1</v>
      </c>
      <c r="E1" s="26" t="s">
        <v>56</v>
      </c>
      <c r="F1" s="26" t="s">
        <v>1</v>
      </c>
      <c r="I1" s="60" t="str">
        <f>E1</f>
        <v>Sarah</v>
      </c>
      <c r="J1" s="30"/>
      <c r="K1" s="26" t="s">
        <v>2</v>
      </c>
      <c r="N1" s="60" t="str">
        <f>E2</f>
        <v>John</v>
      </c>
      <c r="O1" s="51"/>
      <c r="P1" s="26" t="s">
        <v>3</v>
      </c>
      <c r="S1" s="60" t="str">
        <f>E3</f>
        <v>Mark</v>
      </c>
      <c r="T1" s="30"/>
      <c r="U1" s="26" t="s">
        <v>4</v>
      </c>
      <c r="X1" s="60" t="str">
        <f>E4</f>
        <v>Roy</v>
      </c>
      <c r="Y1" s="30"/>
      <c r="AE1" s="31">
        <f ca="1">NOW()</f>
        <v>42636.704860300924</v>
      </c>
    </row>
    <row r="2" spans="1:31" x14ac:dyDescent="0.2">
      <c r="A2" s="32" t="s">
        <v>5</v>
      </c>
      <c r="D2" s="26" t="s">
        <v>2</v>
      </c>
      <c r="E2" s="26" t="s">
        <v>57</v>
      </c>
      <c r="J2" s="30"/>
      <c r="O2" s="51"/>
      <c r="T2" s="30"/>
      <c r="Y2" s="30"/>
      <c r="AE2" s="33">
        <f ca="1">NOW()</f>
        <v>42636.704860300924</v>
      </c>
    </row>
    <row r="3" spans="1:31" x14ac:dyDescent="0.2">
      <c r="A3" s="64" t="s">
        <v>118</v>
      </c>
      <c r="C3" s="26" t="s">
        <v>7</v>
      </c>
      <c r="D3" s="26" t="s">
        <v>3</v>
      </c>
      <c r="E3" s="26" t="s">
        <v>59</v>
      </c>
      <c r="J3" s="30"/>
      <c r="O3" s="51"/>
      <c r="T3" s="30"/>
      <c r="Y3" s="30"/>
    </row>
    <row r="4" spans="1:31" x14ac:dyDescent="0.2">
      <c r="A4" s="34"/>
      <c r="D4" s="26" t="s">
        <v>4</v>
      </c>
      <c r="E4" s="26" t="s">
        <v>62</v>
      </c>
      <c r="J4" s="30"/>
      <c r="O4" s="51"/>
      <c r="T4" s="30"/>
      <c r="Y4" s="30"/>
    </row>
    <row r="5" spans="1:31" x14ac:dyDescent="0.2">
      <c r="F5" s="61"/>
      <c r="G5" s="61"/>
      <c r="H5" s="61"/>
      <c r="I5" s="61" t="s">
        <v>65</v>
      </c>
      <c r="J5" s="30"/>
      <c r="K5" s="61"/>
      <c r="L5" s="61"/>
      <c r="M5" s="61"/>
      <c r="N5" s="61" t="s">
        <v>65</v>
      </c>
      <c r="O5" s="30"/>
      <c r="P5" s="61"/>
      <c r="Q5" s="61"/>
      <c r="R5" s="61"/>
      <c r="S5" s="61" t="s">
        <v>65</v>
      </c>
      <c r="T5" s="30"/>
      <c r="U5" s="61"/>
      <c r="V5" s="61"/>
      <c r="W5" s="61"/>
      <c r="X5" s="61" t="s">
        <v>65</v>
      </c>
      <c r="Y5" s="30"/>
      <c r="Z5" s="96" t="s">
        <v>15</v>
      </c>
      <c r="AA5" s="96"/>
      <c r="AB5" s="96"/>
      <c r="AC5" s="96"/>
      <c r="AD5" s="61" t="s">
        <v>63</v>
      </c>
    </row>
    <row r="6" spans="1:31" s="61" customFormat="1" x14ac:dyDescent="0.2">
      <c r="A6" s="61" t="s">
        <v>18</v>
      </c>
      <c r="B6" s="61" t="s">
        <v>19</v>
      </c>
      <c r="C6" s="61" t="s">
        <v>20</v>
      </c>
      <c r="D6" s="61" t="s">
        <v>21</v>
      </c>
      <c r="E6" s="61" t="s">
        <v>22</v>
      </c>
      <c r="F6" s="52" t="s">
        <v>43</v>
      </c>
      <c r="G6" s="52" t="s">
        <v>41</v>
      </c>
      <c r="H6" s="52" t="s">
        <v>20</v>
      </c>
      <c r="I6" s="61" t="s">
        <v>44</v>
      </c>
      <c r="J6" s="37"/>
      <c r="K6" s="52" t="s">
        <v>43</v>
      </c>
      <c r="L6" s="52" t="s">
        <v>41</v>
      </c>
      <c r="M6" s="52" t="s">
        <v>20</v>
      </c>
      <c r="N6" s="61" t="s">
        <v>44</v>
      </c>
      <c r="O6" s="37"/>
      <c r="P6" s="52" t="s">
        <v>43</v>
      </c>
      <c r="Q6" s="52" t="s">
        <v>41</v>
      </c>
      <c r="R6" s="52" t="s">
        <v>20</v>
      </c>
      <c r="S6" s="61" t="s">
        <v>44</v>
      </c>
      <c r="T6" s="37"/>
      <c r="U6" s="52" t="s">
        <v>43</v>
      </c>
      <c r="V6" s="52" t="s">
        <v>41</v>
      </c>
      <c r="W6" s="52" t="s">
        <v>20</v>
      </c>
      <c r="X6" s="61" t="s">
        <v>44</v>
      </c>
      <c r="Y6" s="37"/>
      <c r="Z6" s="61" t="s">
        <v>45</v>
      </c>
      <c r="AA6" s="61" t="s">
        <v>46</v>
      </c>
      <c r="AB6" s="61" t="s">
        <v>47</v>
      </c>
      <c r="AC6" s="61" t="s">
        <v>48</v>
      </c>
      <c r="AD6" s="61" t="s">
        <v>33</v>
      </c>
      <c r="AE6" s="61" t="s">
        <v>49</v>
      </c>
    </row>
    <row r="7" spans="1:31" x14ac:dyDescent="0.2">
      <c r="J7" s="30"/>
      <c r="O7" s="30"/>
      <c r="T7" s="30"/>
      <c r="Y7" s="30"/>
    </row>
    <row r="8" spans="1:31" x14ac:dyDescent="0.2">
      <c r="A8" s="26">
        <v>1</v>
      </c>
      <c r="B8" s="26" t="s">
        <v>57</v>
      </c>
      <c r="C8" s="29"/>
      <c r="D8" s="29"/>
      <c r="E8" s="29"/>
      <c r="F8" s="29"/>
      <c r="G8" s="53"/>
      <c r="H8" s="53"/>
      <c r="I8" s="54"/>
      <c r="J8" s="30"/>
      <c r="K8" s="29"/>
      <c r="L8" s="53"/>
      <c r="M8" s="53"/>
      <c r="N8" s="54"/>
      <c r="O8" s="30"/>
      <c r="P8" s="29"/>
      <c r="Q8" s="53"/>
      <c r="R8" s="53"/>
      <c r="S8" s="54"/>
      <c r="T8" s="30"/>
      <c r="U8" s="29"/>
      <c r="V8" s="53"/>
      <c r="W8" s="53"/>
      <c r="X8" s="54"/>
      <c r="Y8" s="30"/>
      <c r="Z8" s="54"/>
      <c r="AA8" s="54"/>
      <c r="AB8" s="54"/>
      <c r="AC8" s="54"/>
      <c r="AD8" s="54"/>
      <c r="AE8" s="29"/>
    </row>
    <row r="9" spans="1:31" x14ac:dyDescent="0.2">
      <c r="A9" s="26">
        <v>2</v>
      </c>
      <c r="B9" s="26" t="s">
        <v>90</v>
      </c>
      <c r="C9" s="26" t="s">
        <v>91</v>
      </c>
      <c r="D9" s="26" t="s">
        <v>92</v>
      </c>
      <c r="E9" s="26" t="s">
        <v>93</v>
      </c>
      <c r="F9" s="38">
        <v>6</v>
      </c>
      <c r="G9" s="38">
        <v>5.5</v>
      </c>
      <c r="H9" s="38">
        <v>6</v>
      </c>
      <c r="I9" s="44">
        <f>(F9*0.5)+(G9*0.25)+(H9*0.25)</f>
        <v>5.875</v>
      </c>
      <c r="J9" s="30"/>
      <c r="K9" s="38"/>
      <c r="L9" s="38"/>
      <c r="M9" s="38"/>
      <c r="N9" s="44">
        <f>(K9*0.5)+(L9*0.25)+(M9*0.25)</f>
        <v>0</v>
      </c>
      <c r="O9" s="30"/>
      <c r="P9" s="38"/>
      <c r="Q9" s="38"/>
      <c r="R9" s="38"/>
      <c r="S9" s="44">
        <f>(P9*0.5)+(Q9*0.25)+(R9*0.25)</f>
        <v>0</v>
      </c>
      <c r="T9" s="30"/>
      <c r="U9" s="38"/>
      <c r="V9" s="38"/>
      <c r="W9" s="38"/>
      <c r="X9" s="44">
        <f>(U9*0.5)+(V9*0.25)+(W9*0.25)</f>
        <v>0</v>
      </c>
      <c r="Y9" s="30"/>
      <c r="Z9" s="44">
        <f>I9</f>
        <v>5.875</v>
      </c>
      <c r="AA9" s="44">
        <f>N9</f>
        <v>0</v>
      </c>
      <c r="AB9" s="44">
        <f>S9</f>
        <v>0</v>
      </c>
      <c r="AC9" s="44">
        <f>X9</f>
        <v>0</v>
      </c>
      <c r="AD9" s="44">
        <f>AVERAGE(Z9:AC9)</f>
        <v>1.46875</v>
      </c>
    </row>
    <row r="13" spans="1:31" x14ac:dyDescent="0.2">
      <c r="B13" s="64" t="s">
        <v>117</v>
      </c>
    </row>
    <row r="15" spans="1:31" x14ac:dyDescent="0.2">
      <c r="B15" s="55" t="s">
        <v>95</v>
      </c>
    </row>
  </sheetData>
  <mergeCells count="1">
    <mergeCell ref="Z5:AC5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workbookViewId="0"/>
  </sheetViews>
  <sheetFormatPr defaultRowHeight="12.75" x14ac:dyDescent="0.2"/>
  <cols>
    <col min="1" max="1" width="5.5703125" style="26" customWidth="1"/>
    <col min="2" max="2" width="21.28515625" style="26" customWidth="1"/>
    <col min="3" max="3" width="13.140625" style="26" customWidth="1"/>
    <col min="4" max="4" width="14" style="26" customWidth="1"/>
    <col min="5" max="5" width="14.85546875" style="26" customWidth="1"/>
    <col min="6" max="8" width="5.7109375" style="26" customWidth="1"/>
    <col min="9" max="9" width="6.7109375" style="26" customWidth="1"/>
    <col min="10" max="10" width="3.140625" style="26" customWidth="1"/>
    <col min="11" max="13" width="5.7109375" style="26" customWidth="1"/>
    <col min="14" max="14" width="6.7109375" style="26" customWidth="1"/>
    <col min="15" max="15" width="3.140625" style="26" customWidth="1"/>
    <col min="16" max="18" width="5.7109375" style="26" customWidth="1"/>
    <col min="19" max="19" width="6.7109375" style="26" customWidth="1"/>
    <col min="20" max="20" width="3.140625" style="26" customWidth="1"/>
    <col min="21" max="24" width="5.7109375" style="26" customWidth="1"/>
    <col min="25" max="25" width="3.140625" style="26" customWidth="1"/>
    <col min="26" max="30" width="8.7109375" style="26" customWidth="1"/>
    <col min="31" max="31" width="11.42578125" style="26" customWidth="1"/>
    <col min="32" max="16384" width="9.140625" style="26"/>
  </cols>
  <sheetData>
    <row r="1" spans="1:31" x14ac:dyDescent="0.2">
      <c r="A1" s="26" t="s">
        <v>0</v>
      </c>
      <c r="D1" s="26" t="s">
        <v>1</v>
      </c>
      <c r="E1" s="26" t="s">
        <v>56</v>
      </c>
      <c r="F1" s="26" t="s">
        <v>1</v>
      </c>
      <c r="I1" s="50" t="str">
        <f>E1</f>
        <v>Sarah</v>
      </c>
      <c r="J1" s="30"/>
      <c r="K1" s="26" t="s">
        <v>2</v>
      </c>
      <c r="N1" s="50" t="str">
        <f>E2</f>
        <v>John</v>
      </c>
      <c r="O1" s="51"/>
      <c r="P1" s="26" t="s">
        <v>3</v>
      </c>
      <c r="S1" s="50" t="str">
        <f>E3</f>
        <v>Mark</v>
      </c>
      <c r="T1" s="30"/>
      <c r="U1" s="26" t="s">
        <v>4</v>
      </c>
      <c r="X1" s="50" t="str">
        <f>E4</f>
        <v>Roy</v>
      </c>
      <c r="Y1" s="30"/>
      <c r="AE1" s="31">
        <f ca="1">NOW()</f>
        <v>42636.704860300924</v>
      </c>
    </row>
    <row r="2" spans="1:31" x14ac:dyDescent="0.2">
      <c r="A2" s="32" t="s">
        <v>5</v>
      </c>
      <c r="D2" s="26" t="s">
        <v>2</v>
      </c>
      <c r="E2" s="26" t="s">
        <v>57</v>
      </c>
      <c r="J2" s="30"/>
      <c r="O2" s="51"/>
      <c r="T2" s="30"/>
      <c r="Y2" s="30"/>
      <c r="AE2" s="33">
        <f ca="1">NOW()</f>
        <v>42636.704860300924</v>
      </c>
    </row>
    <row r="3" spans="1:31" x14ac:dyDescent="0.2">
      <c r="A3" s="34" t="s">
        <v>96</v>
      </c>
      <c r="C3" s="26" t="s">
        <v>7</v>
      </c>
      <c r="D3" s="26" t="s">
        <v>3</v>
      </c>
      <c r="E3" s="26" t="s">
        <v>59</v>
      </c>
      <c r="J3" s="30"/>
      <c r="O3" s="51"/>
      <c r="T3" s="30"/>
      <c r="Y3" s="30"/>
    </row>
    <row r="4" spans="1:31" x14ac:dyDescent="0.2">
      <c r="A4" s="34"/>
      <c r="D4" s="26" t="s">
        <v>4</v>
      </c>
      <c r="E4" s="26" t="s">
        <v>62</v>
      </c>
      <c r="J4" s="30"/>
      <c r="O4" s="51"/>
      <c r="T4" s="30"/>
      <c r="Y4" s="30"/>
    </row>
    <row r="5" spans="1:31" x14ac:dyDescent="0.2">
      <c r="F5" s="49"/>
      <c r="G5" s="49"/>
      <c r="H5" s="49"/>
      <c r="I5" s="49" t="s">
        <v>65</v>
      </c>
      <c r="J5" s="30"/>
      <c r="K5" s="49"/>
      <c r="L5" s="49"/>
      <c r="M5" s="49"/>
      <c r="N5" s="49" t="s">
        <v>65</v>
      </c>
      <c r="O5" s="30"/>
      <c r="P5" s="49"/>
      <c r="Q5" s="49"/>
      <c r="R5" s="49"/>
      <c r="S5" s="49" t="s">
        <v>65</v>
      </c>
      <c r="T5" s="30"/>
      <c r="U5" s="49"/>
      <c r="V5" s="49"/>
      <c r="W5" s="49"/>
      <c r="X5" s="49" t="s">
        <v>65</v>
      </c>
      <c r="Y5" s="30"/>
      <c r="Z5" s="96" t="s">
        <v>15</v>
      </c>
      <c r="AA5" s="96"/>
      <c r="AB5" s="96"/>
      <c r="AC5" s="96"/>
      <c r="AD5" s="49" t="s">
        <v>63</v>
      </c>
    </row>
    <row r="6" spans="1:31" s="49" customFormat="1" x14ac:dyDescent="0.2">
      <c r="A6" s="49" t="s">
        <v>18</v>
      </c>
      <c r="B6" s="49" t="s">
        <v>19</v>
      </c>
      <c r="C6" s="49" t="s">
        <v>20</v>
      </c>
      <c r="D6" s="49" t="s">
        <v>21</v>
      </c>
      <c r="E6" s="49" t="s">
        <v>22</v>
      </c>
      <c r="F6" s="52" t="s">
        <v>43</v>
      </c>
      <c r="G6" s="52" t="s">
        <v>41</v>
      </c>
      <c r="H6" s="52" t="s">
        <v>20</v>
      </c>
      <c r="I6" s="49" t="s">
        <v>44</v>
      </c>
      <c r="J6" s="37"/>
      <c r="K6" s="52" t="s">
        <v>43</v>
      </c>
      <c r="L6" s="52" t="s">
        <v>41</v>
      </c>
      <c r="M6" s="52" t="s">
        <v>20</v>
      </c>
      <c r="N6" s="49" t="s">
        <v>44</v>
      </c>
      <c r="O6" s="37"/>
      <c r="P6" s="52" t="s">
        <v>43</v>
      </c>
      <c r="Q6" s="52" t="s">
        <v>41</v>
      </c>
      <c r="R6" s="52" t="s">
        <v>20</v>
      </c>
      <c r="S6" s="49" t="s">
        <v>44</v>
      </c>
      <c r="T6" s="37"/>
      <c r="U6" s="52" t="s">
        <v>43</v>
      </c>
      <c r="V6" s="52" t="s">
        <v>41</v>
      </c>
      <c r="W6" s="52" t="s">
        <v>20</v>
      </c>
      <c r="X6" s="49" t="s">
        <v>44</v>
      </c>
      <c r="Y6" s="37"/>
      <c r="Z6" s="49" t="s">
        <v>45</v>
      </c>
      <c r="AA6" s="49" t="s">
        <v>46</v>
      </c>
      <c r="AB6" s="49" t="s">
        <v>47</v>
      </c>
      <c r="AC6" s="49" t="s">
        <v>48</v>
      </c>
      <c r="AD6" s="49" t="s">
        <v>33</v>
      </c>
      <c r="AE6" s="49" t="s">
        <v>49</v>
      </c>
    </row>
    <row r="7" spans="1:31" x14ac:dyDescent="0.2">
      <c r="J7" s="30"/>
      <c r="O7" s="30"/>
      <c r="T7" s="30"/>
      <c r="Y7" s="30"/>
    </row>
    <row r="8" spans="1:31" x14ac:dyDescent="0.2">
      <c r="A8" s="26">
        <v>1</v>
      </c>
      <c r="B8" s="26" t="s">
        <v>57</v>
      </c>
      <c r="C8" s="29"/>
      <c r="D8" s="29"/>
      <c r="E8" s="29"/>
      <c r="F8" s="29"/>
      <c r="G8" s="53"/>
      <c r="H8" s="53"/>
      <c r="I8" s="54"/>
      <c r="J8" s="30"/>
      <c r="K8" s="29"/>
      <c r="L8" s="53"/>
      <c r="M8" s="53"/>
      <c r="N8" s="54"/>
      <c r="O8" s="30"/>
      <c r="P8" s="29"/>
      <c r="Q8" s="53"/>
      <c r="R8" s="53"/>
      <c r="S8" s="54"/>
      <c r="T8" s="30"/>
      <c r="U8" s="29"/>
      <c r="V8" s="53"/>
      <c r="W8" s="53"/>
      <c r="X8" s="54"/>
      <c r="Y8" s="30"/>
      <c r="Z8" s="54"/>
      <c r="AA8" s="54"/>
      <c r="AB8" s="54"/>
      <c r="AC8" s="54"/>
      <c r="AD8" s="54"/>
      <c r="AE8" s="29"/>
    </row>
    <row r="9" spans="1:31" x14ac:dyDescent="0.2">
      <c r="A9" s="26">
        <v>2</v>
      </c>
      <c r="B9" s="26" t="s">
        <v>90</v>
      </c>
      <c r="C9" s="26" t="s">
        <v>91</v>
      </c>
      <c r="D9" s="26" t="s">
        <v>92</v>
      </c>
      <c r="E9" s="26" t="s">
        <v>93</v>
      </c>
      <c r="F9" s="38">
        <v>6</v>
      </c>
      <c r="G9" s="38">
        <v>5.5</v>
      </c>
      <c r="H9" s="38">
        <v>6</v>
      </c>
      <c r="I9" s="44">
        <f>(F9*0.65)+(G9*0.25)+(H9*0.1)</f>
        <v>5.875</v>
      </c>
      <c r="J9" s="30"/>
      <c r="K9" s="38"/>
      <c r="L9" s="38"/>
      <c r="M9" s="38"/>
      <c r="N9" s="44">
        <f>(K9*0.65)+(L9*0.25)+(M9*0.1)</f>
        <v>0</v>
      </c>
      <c r="O9" s="30"/>
      <c r="P9" s="38"/>
      <c r="Q9" s="38"/>
      <c r="R9" s="38"/>
      <c r="S9" s="44">
        <f>(P9*0.65)+(Q9*0.25)+(R9*0.1)</f>
        <v>0</v>
      </c>
      <c r="T9" s="30"/>
      <c r="U9" s="38"/>
      <c r="V9" s="38"/>
      <c r="W9" s="38"/>
      <c r="X9" s="44">
        <f>(U9*0.65)+(V9*0.25)+(W9*0.1)</f>
        <v>0</v>
      </c>
      <c r="Y9" s="30"/>
      <c r="Z9" s="44">
        <f>I9</f>
        <v>5.875</v>
      </c>
      <c r="AA9" s="44">
        <f>N9</f>
        <v>0</v>
      </c>
      <c r="AB9" s="44">
        <f>S9</f>
        <v>0</v>
      </c>
      <c r="AC9" s="44">
        <f>X9</f>
        <v>0</v>
      </c>
      <c r="AD9" s="44">
        <f>AVERAGE(Z9:AC9)</f>
        <v>1.46875</v>
      </c>
    </row>
    <row r="13" spans="1:31" x14ac:dyDescent="0.2">
      <c r="B13" s="34" t="s">
        <v>97</v>
      </c>
    </row>
    <row r="15" spans="1:31" x14ac:dyDescent="0.2">
      <c r="B15" s="55" t="s">
        <v>95</v>
      </c>
    </row>
  </sheetData>
  <mergeCells count="1">
    <mergeCell ref="Z5:AC5"/>
  </mergeCells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Open Ind</vt:lpstr>
      <vt:lpstr>Adv Ind</vt:lpstr>
      <vt:lpstr>Inter Ind</vt:lpstr>
      <vt:lpstr>Nov Ind</vt:lpstr>
      <vt:lpstr>PreNov Ind</vt:lpstr>
      <vt:lpstr>Prel Ind</vt:lpstr>
      <vt:lpstr>Open PDD</vt:lpstr>
      <vt:lpstr>Inter PDD</vt:lpstr>
      <vt:lpstr>Walk PDD</vt:lpstr>
      <vt:lpstr>Barrell Ind</vt:lpstr>
      <vt:lpstr>PDD Barrel</vt:lpstr>
      <vt:lpstr>Barrel Sq</vt:lpstr>
      <vt:lpstr>Open Sq</vt:lpstr>
      <vt:lpstr>Adv Sq</vt:lpstr>
      <vt:lpstr>Inter Sq</vt:lpstr>
      <vt:lpstr>Nov Sq</vt:lpstr>
      <vt:lpstr>Pre-Nov Sq</vt:lpstr>
      <vt:lpstr>Prel Sq</vt:lpstr>
      <vt:lpstr>'Adv Ind'!Print_Area</vt:lpstr>
      <vt:lpstr>'Adv Sq'!Print_Area</vt:lpstr>
      <vt:lpstr>'Barrel Sq'!Print_Area</vt:lpstr>
      <vt:lpstr>'Barrell Ind'!Print_Area</vt:lpstr>
      <vt:lpstr>'Inter Ind'!Print_Area</vt:lpstr>
      <vt:lpstr>'Inter PDD'!Print_Area</vt:lpstr>
      <vt:lpstr>'Inter Sq'!Print_Area</vt:lpstr>
      <vt:lpstr>'Nov Ind'!Print_Area</vt:lpstr>
      <vt:lpstr>'Nov Sq'!Print_Area</vt:lpstr>
      <vt:lpstr>'Open Ind'!Print_Area</vt:lpstr>
      <vt:lpstr>'Open PDD'!Print_Area</vt:lpstr>
      <vt:lpstr>'Open Sq'!Print_Area</vt:lpstr>
      <vt:lpstr>'PDD Barrel'!Print_Area</vt:lpstr>
      <vt:lpstr>'Prel Ind'!Print_Area</vt:lpstr>
      <vt:lpstr>'Prel Sq'!Print_Area</vt:lpstr>
      <vt:lpstr>'PreNov Ind'!Print_Area</vt:lpstr>
      <vt:lpstr>'Pre-Nov Sq'!Print_Area</vt:lpstr>
      <vt:lpstr>'Walk PDD'!Print_Area</vt:lpstr>
      <vt:lpstr>'Adv Ind'!Print_Titles</vt:lpstr>
      <vt:lpstr>'Adv Sq'!Print_Titles</vt:lpstr>
      <vt:lpstr>'Barrel Sq'!Print_Titles</vt:lpstr>
      <vt:lpstr>'Barrell Ind'!Print_Titles</vt:lpstr>
      <vt:lpstr>'Inter Ind'!Print_Titles</vt:lpstr>
      <vt:lpstr>'Inter PDD'!Print_Titles</vt:lpstr>
      <vt:lpstr>'Inter Sq'!Print_Titles</vt:lpstr>
      <vt:lpstr>'Nov Ind'!Print_Titles</vt:lpstr>
      <vt:lpstr>'Nov Sq'!Print_Titles</vt:lpstr>
      <vt:lpstr>'Open Ind'!Print_Titles</vt:lpstr>
      <vt:lpstr>'Open PDD'!Print_Titles</vt:lpstr>
      <vt:lpstr>'Open Sq'!Print_Titles</vt:lpstr>
      <vt:lpstr>'PDD Barrel'!Print_Titles</vt:lpstr>
      <vt:lpstr>'Prel Ind'!Print_Titles</vt:lpstr>
      <vt:lpstr>'Prel Sq'!Print_Titles</vt:lpstr>
      <vt:lpstr>'PreNov Ind'!Print_Titles</vt:lpstr>
      <vt:lpstr>'Pre-Nov Sq'!Print_Titles</vt:lpstr>
      <vt:lpstr>'Walk PDD'!Print_Titles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dis</cp:lastModifiedBy>
  <cp:lastPrinted>2015-11-04T05:09:55Z</cp:lastPrinted>
  <dcterms:created xsi:type="dcterms:W3CDTF">2015-10-13T06:31:41Z</dcterms:created>
  <dcterms:modified xsi:type="dcterms:W3CDTF">2016-09-23T06:55:06Z</dcterms:modified>
</cp:coreProperties>
</file>